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2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'Arkusz1'!$12:$14</definedName>
    <definedName name="_xlnm.Print_Titles" localSheetId="1">'Arkusz2'!$11:$13</definedName>
    <definedName name="_xlnm.Print_Titles" localSheetId="2">'Arkusz3'!$11:$15</definedName>
  </definedNames>
  <calcPr fullCalcOnLoad="1"/>
</workbook>
</file>

<file path=xl/sharedStrings.xml><?xml version="1.0" encoding="utf-8"?>
<sst xmlns="http://schemas.openxmlformats.org/spreadsheetml/2006/main" count="421" uniqueCount="271">
  <si>
    <t>Planowane dochody na 2008 r</t>
  </si>
  <si>
    <t>Ogółem</t>
  </si>
  <si>
    <t>w tym :</t>
  </si>
  <si>
    <t>Dział</t>
  </si>
  <si>
    <t>Rozdział</t>
  </si>
  <si>
    <t>Źródło dochodów</t>
  </si>
  <si>
    <t>bieżące</t>
  </si>
  <si>
    <t xml:space="preserve">majątkowe </t>
  </si>
  <si>
    <t>010</t>
  </si>
  <si>
    <t>Rolnictwo i łowiectwo</t>
  </si>
  <si>
    <t xml:space="preserve">01038 </t>
  </si>
  <si>
    <t>Rozwój obszarów wiejskich</t>
  </si>
  <si>
    <t>2707 - Środki na dofinansowanie własnych zadań własnych zdań bieżących gmin (związków gmin), powiatów (związków powiatów), samorządów województwa, pozyskane z innych źródeł</t>
  </si>
  <si>
    <t>600</t>
  </si>
  <si>
    <t>Transport i łączność</t>
  </si>
  <si>
    <t>60014</t>
  </si>
  <si>
    <t>Drogi publiczne powiatowe</t>
  </si>
  <si>
    <t>630</t>
  </si>
  <si>
    <t>Turystyka</t>
  </si>
  <si>
    <t>63003</t>
  </si>
  <si>
    <t>Zadania w zakresie upowszechniania turystyki</t>
  </si>
  <si>
    <t xml:space="preserve">Gospodarka mieszkaniowa </t>
  </si>
  <si>
    <t>70005</t>
  </si>
  <si>
    <t>Gospodarka gruntami i nieruchomościami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</si>
  <si>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</si>
  <si>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</si>
  <si>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</si>
  <si>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</si>
  <si>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</si>
  <si>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</si>
  <si>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 xml:space="preserve"> 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</si>
  <si>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</si>
  <si>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</si>
  <si>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</si>
  <si>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</si>
  <si>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</si>
  <si>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</si>
  <si>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</si>
  <si>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 xml:space="preserve">Urzędy wojewódzkie 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</si>
  <si>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</si>
  <si>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</si>
  <si>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</si>
  <si>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</si>
  <si>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</si>
  <si>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</si>
  <si>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</si>
  <si>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</si>
  <si>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</si>
  <si>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</si>
  <si>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</si>
  <si>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</si>
  <si>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75622</t>
  </si>
  <si>
    <t xml:space="preserve">Udziały powiatów w podatkach stanowiących dochód budżetu państwa </t>
  </si>
  <si>
    <t>758</t>
  </si>
  <si>
    <t xml:space="preserve">Różne rozliczenia </t>
  </si>
  <si>
    <t>75801</t>
  </si>
  <si>
    <t>Część oświatowa subwencji ogólnej dla jednostek samorządu terytorialnego</t>
  </si>
  <si>
    <t>75832</t>
  </si>
  <si>
    <t>Część równoważąca subwencji ogólnej dla powiatów</t>
  </si>
  <si>
    <t>801</t>
  </si>
  <si>
    <t>Oświata i wychowanie</t>
  </si>
  <si>
    <t>80102</t>
  </si>
  <si>
    <t>Szkoły podstawowe specjalne</t>
  </si>
  <si>
    <t xml:space="preserve">80120 </t>
  </si>
  <si>
    <t>Licea ogólnokształcące</t>
  </si>
  <si>
    <t>80130</t>
  </si>
  <si>
    <t>Szkoły zawodowe</t>
  </si>
  <si>
    <t>80140</t>
  </si>
  <si>
    <t>Centra kształcenia ustawicznego i praktycznego oraz ośrodki dokształcania zawodowego</t>
  </si>
  <si>
    <t>80195</t>
  </si>
  <si>
    <t>Pozostała działalność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</si>
  <si>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</si>
  <si>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</si>
  <si>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</si>
  <si>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</si>
  <si>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</si>
  <si>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</si>
  <si>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</si>
  <si>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 - 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</si>
  <si>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</si>
  <si>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</si>
  <si>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</si>
  <si>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</si>
  <si>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</si>
  <si>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</si>
  <si>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853</t>
  </si>
  <si>
    <t>Pozostałe zadania w zakresie polityki społecznej</t>
  </si>
  <si>
    <t>85321</t>
  </si>
  <si>
    <t>Zespoły ds. orzekania o stopniu niepełnosprawności</t>
  </si>
  <si>
    <t>85324</t>
  </si>
  <si>
    <t>Państwowy Fundusz Rehabilitacji Osób Niepełnosprawnych</t>
  </si>
  <si>
    <t>85333</t>
  </si>
  <si>
    <t>Powiatowe urzędy pracy</t>
  </si>
  <si>
    <t>85395</t>
  </si>
  <si>
    <t>854</t>
  </si>
  <si>
    <t>Edukacyjna opieka wychowawcza</t>
  </si>
  <si>
    <t>Specjalne ośrodki szkolno- wychowawcze</t>
  </si>
  <si>
    <t>Poradnie psychologiczno-pedagogiczne, w tym poradnie specjalistyczne</t>
  </si>
  <si>
    <t>Placówki wychowania pozaszkolnego</t>
  </si>
  <si>
    <t>921</t>
  </si>
  <si>
    <t>Kultura i ochrona dziedzictwa narodowego</t>
  </si>
  <si>
    <t>92105</t>
  </si>
  <si>
    <t>Pozostałe zadania w zakresie kultury</t>
  </si>
  <si>
    <t xml:space="preserve">92120 - </t>
  </si>
  <si>
    <t>Ochrona zabytków i opieka nad zabytkami</t>
  </si>
  <si>
    <t>Dochody ogółem</t>
  </si>
  <si>
    <t>Dochody budżetu Powiatu  Tarnogórskiego na 2008 r.</t>
  </si>
  <si>
    <t>w  złotych</t>
  </si>
  <si>
    <t>Wpływy z innych lokalnych opłat pobieranych przez jednostki samorządu terytorialnego na podstawie odrębnych ustaw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</si>
  <si>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</si>
  <si>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Wpływy ze sprzedaży składników majątkowych</t>
  </si>
  <si>
    <t>Wpływy z usług</t>
  </si>
  <si>
    <t>Pozostałe odsetki</t>
  </si>
  <si>
    <t xml:space="preserve">Wpływy z różnych dochodów  </t>
  </si>
  <si>
    <t>Wpływy do budżetu części zysku gospodarstwa pomocniczego</t>
  </si>
  <si>
    <t>Wpływy z opłat za zarząd, użytkowanie i użytkowanie wieczyste nieruchomości</t>
  </si>
  <si>
    <t>Wpływy z tytułu odpłatnego nabycia prawa własności oraz prawa użytkowania wieczystego nieruchomości</t>
  </si>
  <si>
    <t xml:space="preserve">Odsetki od nieterminowych wpłat z tytułu podatków i opłat </t>
  </si>
  <si>
    <t>Dotacje celowe otrzymane z budżetu państwa na zadania bieżące z zakresu administracji rządowej oraz inne zadania zlecone ustawami realizowane przez powiat</t>
  </si>
  <si>
    <t>Wpływy z opłaty komunikacyjnej</t>
  </si>
  <si>
    <t>Wpływy z opłat za koncesje i licencje</t>
  </si>
  <si>
    <t>Wpływy z różnych opłat</t>
  </si>
  <si>
    <t>Środki na dofinansowanie własnych zadań własnych zdań bieżących gmin (związków gmin), powiatów (związków powiatów), samorządów województwa, pozyskane z innych źródeł</t>
  </si>
  <si>
    <t>Odsetki od pożyczek udzielonych przez jednostkę samorządu terytorialnego</t>
  </si>
  <si>
    <t xml:space="preserve">Wpływy z różnych dochodów </t>
  </si>
  <si>
    <t>Podatek dochodowy od osób fizycznych</t>
  </si>
  <si>
    <t>Podatek dochodowy od osób prawnych</t>
  </si>
  <si>
    <t>Subwencje ogólne z budżetu państwa</t>
  </si>
  <si>
    <t>Dotacje otrzymane z funduszy celowych na finansowanie lub dofinansownaie kosztów realizacji inwestycji i zakupów inwestycyjnych jednostek sektora finansów publicznych</t>
  </si>
  <si>
    <t>Dotacje celowe otrzymane z powiatu na zadania bieżące realizowane na podstawie porozumień (umów) między jednostkami samorządu terytorialnego</t>
  </si>
  <si>
    <t>Otrzymane spadki, zapisy i darowizny w postaci pieniężnej</t>
  </si>
  <si>
    <t xml:space="preserve">Dotacje celowe otrzymywane z budżetu państwa na realizację bieżących zadań własnych powiatu </t>
  </si>
  <si>
    <t>Wpływy od rodziców z tytułu odpłatności za utrzymanie dzieci (wychowanków) w placówkach opiekuńczo-wychowawczych</t>
  </si>
  <si>
    <t>Środki Funduszu Pracy przekazane powiatom z przeznaczeniem na finansowanie kosztów wynagrodzeń i składek na ubezpieczenia społeczne pracowników powiatowego urzędu pracy</t>
  </si>
  <si>
    <t>Dotacje celowe otrzymane przez jednostkę samorządu terytorialnego od innej jednostki samorządu terytorialnego będącej instytucją wdrażającą na inwestycje i zakupy inwestycyjne realizowane na podstawie porozumień w ramach "Regionalnego Programu operacyjnego Województwa Śląskiego na lata 2007-2013" Priorytet 7 Transport</t>
  </si>
  <si>
    <t>Dotacje celowe otrzymane przez jednostkę samorządu terytorialnego od innej jednostki samorządu terytorialnego będącej instytucją wdrażającą na zadania bieżące realizowane na podstawie porozumień w ramach "Regionalnego Programu operacyjnego Województwa Śląskiego na lata 2007-2013" Priorytet 3 Turystyka</t>
  </si>
  <si>
    <t>Dotacje celowe otrzymane przez jednostkę samorządu terytorialnego od innej jednostki samorządu terytorialnego będącej instytucją wdrażającą na inwestycje i zakupy inwestycyjne realizowane na podstawie porozumień w ramach "Regionalnego Programu operacyjnego Województwa Śląskiego na lata 2007-2013" Priorytet 2 Społeczeństwo Informacyjne</t>
  </si>
  <si>
    <t>Środki na dofinansowanie własnych zadań bieżących powiatu pozyskane z innych źródeł - porozumienia w ramach "Programu Operacyjnego Kapitał Ludzki" Priorytet 5</t>
  </si>
  <si>
    <t>Środki na dofinansowanie własnych inwestycji gmin (związków gmin), powiatów (związków powiatów), samorządu województwa, pozyskane z innych źródeł - porozumienia w ramach "Programu Operacyjnego Kapitał Ludzki" Priorytet 8</t>
  </si>
  <si>
    <t>Dotacje celowe otrzymane przez jednostkę samorządu terytorialnego od innej jednostki samorządu terytorialnego będącej instytucją wdrażającą na inwestycje i zakupy inwestycyjne realizowane na podstawie porozumień w ramach "Regionalnego Programu operacyjnego Województwa Śląskiego na lata 2007-2013" Priorytet 8</t>
  </si>
  <si>
    <t>Środki na dofinansowanie własnych zadań bieżących powiatu pozyskane z innych źródeł - porozumienia w ramach "Programu Operacyjnego Kapitał Ludzki" Priorytet 8</t>
  </si>
  <si>
    <t>Środki na dofinansowanie własnych zadań bieżących powiatu pozyskane z innych źródeł - porozumienia w ramach "Programu Operacyjnego Kapitał Ludzki" Priorytet 9</t>
  </si>
  <si>
    <t>Środki na dofinansowanie własnych inwestycji gmin (związków gmin), powiatów (związków powiatów), samorządu województwa, pozyskane z innych źródeł - porozumienia w ramach "Programu Operacyjnego Kapitał Ludzki" Priorytet 7</t>
  </si>
  <si>
    <t>Dotacje celowe otrzymane przez jednostkę samorządu terytorialnego od innej jednostki samorządu terytorialnego będącej instytucją wdrażającą na inwestycje i zakupy inwestycyjne realizowane na podstawie porozumień w ramach "Regionalnego Programu operacyjnego Województwa Śląskiego na lata 2007-2013" Priorytet 1</t>
  </si>
  <si>
    <t>Dotacje celowe otrzymane przez jednostkę samorządu terytorialnego od innej jednostki samorządu terytorialnego będącej instytucją wdrażającą na inwestycje i zakupy inwestycyjne realizowane na podstawie porozumień w ramach "Regionalnego Programu operacyjnego Województwa Śląskiego na lata 2007-2013" Priorytet 4</t>
  </si>
  <si>
    <t>Rady Powiatu w Tarnowskich Górach</t>
  </si>
  <si>
    <t>z dnia 27 grudnia 2007 roku</t>
  </si>
  <si>
    <t>Dotacje celowe otrzymane przez jednostkę samorządu terytorialnego od innej jednostki samorządu terytorialnego będącej instytucją wdrażającą na inwestycje i zakupy inwestycyjne realizowane na podstawie porozumień w ramach "Regionalnego Programu operacyjnego Województwa Śląskiego na lata 2007-2013" Priorytet 2 Społeczeństwo Informatyczne</t>
  </si>
  <si>
    <t xml:space="preserve">Środki na dofinansowanie własnych zadań bieżących powiatu pozyskane z innych źródeł - porozumienia w ramach "Programu Operacyjnego Kapitał Ludzki" </t>
  </si>
  <si>
    <t>Wydatki budżetu Powiatu Tarnogórskiego na zadania i zakupy inwestycyjne przewidziane do realizacji  w 2008 r.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</si>
  <si>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</si>
  <si>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</si>
  <si>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</si>
  <si>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</si>
  <si>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</si>
  <si>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</si>
  <si>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 xml:space="preserve">rok budżetowy 2008 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</si>
  <si>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</si>
  <si>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</si>
  <si>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</si>
  <si>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</si>
  <si>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</si>
  <si>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 xml:space="preserve">Przebudowa drogi powiatowej S 2901 - Tworóg Świniowice - kontynuacja przebudowy drogi na terenie zabudowy w m. Świniowice - wykonanie dokumentacji </t>
  </si>
  <si>
    <t>Zarząd Dróg Powiatowych</t>
  </si>
  <si>
    <t>2.</t>
  </si>
  <si>
    <t xml:space="preserve">Poprawa bezpieczeństwa ruchu na skrzyżowaniu ulic Gliwicka - Wyszyńskiego - Legionów w Tarnowskich Górach - przebudowa skrzyżowania </t>
  </si>
  <si>
    <t>3.</t>
  </si>
  <si>
    <t>Przebudowa dróg powiatowych - ul. Mickiewicza Tarnowskie Góry, ul. Dworcowa w Miasteczku Śląskim, Dokończenie przebudowy ul. Nałkowskiej w Radzionkowie - etap I zadania określonego w Limitach wydatków na wieloletnie programy inwestycyjne w latach 2008-2010</t>
  </si>
  <si>
    <t>4.</t>
  </si>
  <si>
    <t xml:space="preserve">Regulacja odwodnienia drogi S 3248 w Kaletach </t>
  </si>
  <si>
    <t>5.</t>
  </si>
  <si>
    <t xml:space="preserve">Poprawa bezpieczeństwa ruchu na skrzyżowaniu ulic Opolska - Powstańców Śl. - Sobieskiego w Tarnowskich Górach </t>
  </si>
  <si>
    <t>6.</t>
  </si>
  <si>
    <t xml:space="preserve">Rozbudowa ronda im. Blachnickiego w Tarnowskich Górach </t>
  </si>
  <si>
    <t>7.</t>
  </si>
  <si>
    <t xml:space="preserve">Przebudowa drogi powiatowej S 3210 na odcinku Przysieki - Zendek </t>
  </si>
  <si>
    <t>8.</t>
  </si>
  <si>
    <t xml:space="preserve">Przebudowa ciągu dróg powiatowych 3310S i 3309S - ul. Starowapienna, ul. Pastuszki, ul. Starotarnowicka </t>
  </si>
  <si>
    <t>9.</t>
  </si>
  <si>
    <t xml:space="preserve">Poprawa bezpieczeństwa ruchu na skrzyżowaniu ulic  Wyspiańskiego - Opolska </t>
  </si>
  <si>
    <t>10.</t>
  </si>
  <si>
    <t xml:space="preserve">Budowa chodników na terenie Gminy Zbrosławice </t>
  </si>
  <si>
    <t>11.</t>
  </si>
  <si>
    <t>Przebudowa drogi Powiatowej w Nowej Wsi Tworowskiej - etap I</t>
  </si>
  <si>
    <t>12.</t>
  </si>
  <si>
    <t>Wymiana bram w budynku stacji obsługi ul. Pyskowicka 54 - etap I</t>
  </si>
  <si>
    <t>13.</t>
  </si>
  <si>
    <t>Zakup aktywnej tablicy drogowej (2 tablice)</t>
  </si>
  <si>
    <t>Starostwo Powiatowe</t>
  </si>
  <si>
    <t>14.</t>
  </si>
  <si>
    <t>Inne dokumentacje</t>
  </si>
  <si>
    <t>15.</t>
  </si>
  <si>
    <t>Nabycie nieruchomości nie stanowiących dróg</t>
  </si>
  <si>
    <t>16.</t>
  </si>
  <si>
    <t>Nabycie nieruchomości zajętych pod drogi  powiatowe</t>
  </si>
  <si>
    <t>17.</t>
  </si>
  <si>
    <t>Zagospodarowanie terenu wokół budynku przy ul. Sienkiewicza 16</t>
  </si>
  <si>
    <t>18.</t>
  </si>
  <si>
    <t xml:space="preserve">System Informacji Przestrzennej Powiatu Tarnogórskiego </t>
  </si>
  <si>
    <t>19.</t>
  </si>
  <si>
    <t>Wykonanie monitoringu budynków przy ul. Mickiewicza 41, 29 i Sienkiewicza 16</t>
  </si>
  <si>
    <t>20.</t>
  </si>
  <si>
    <t>Zakup sprzętu komputerowego (wymiana sprzętu) na potrzeby systemu obiegu dokumentów</t>
  </si>
  <si>
    <t>21.</t>
  </si>
  <si>
    <t>Zakup serwera dla potrzeb systemu Finansowo -Księgowego</t>
  </si>
  <si>
    <t>22.</t>
  </si>
  <si>
    <t>Zakup skanerów przemysłowych dla Kancelarii i Geodety Powiatowego</t>
  </si>
  <si>
    <t>23.</t>
  </si>
  <si>
    <t>Zakup pamięci masowej z przeznaczeniem na archiwizację baz dokumentów urzędu</t>
  </si>
  <si>
    <t>24.</t>
  </si>
  <si>
    <t>Ekspertyza stanu  technicznego budynku przy ul. Mickiewicza 29</t>
  </si>
  <si>
    <t>25.</t>
  </si>
  <si>
    <t xml:space="preserve">Powiat tarnogórski on-line II </t>
  </si>
  <si>
    <t>26.</t>
  </si>
  <si>
    <t>Termomodernizacja I Liceum Ogólnokształcącego im. S. Sempołowskiej w Tarnowskich Górach - projekt</t>
  </si>
  <si>
    <t>27.</t>
  </si>
  <si>
    <t xml:space="preserve">Wymiana instalacji elektrycznej w Zespole Szkół Ogólnokształcących im. S. Staszica w Tarnowskich Górach </t>
  </si>
  <si>
    <t>28.</t>
  </si>
  <si>
    <t xml:space="preserve">Termomodernizacja budynku Zespołu Szkół Gastronomiczno-Hotelarskich w Tarnowskich Górach </t>
  </si>
  <si>
    <t>29.</t>
  </si>
  <si>
    <t xml:space="preserve">Modernizacja kuchni oraz sali konsumpcyjnej w warsztatach szkolnych </t>
  </si>
  <si>
    <t>30.</t>
  </si>
  <si>
    <t xml:space="preserve">Zagospodarowanie terenów sportowych w Zespole Szkół Chemiczno - Medycznych w Tarnowskich Górach, ul. Opolska </t>
  </si>
  <si>
    <t>31.</t>
  </si>
  <si>
    <t>Wymiana pokrycia dachowego w Zespole Szkół Chemiczno -Medycznych i Ogólnokształcących - projekt</t>
  </si>
  <si>
    <t>32.</t>
  </si>
  <si>
    <t xml:space="preserve">Modernizacja auli w Zespole Szkół Chemiczno-Medycznych i Ogólnokształcących w Tarnowskich Górach </t>
  </si>
  <si>
    <t>33.</t>
  </si>
  <si>
    <t xml:space="preserve">Koncepcja i dokumentacja techniczna zagospodarowania terenów sportowych przy Zespole Szkół Techniczno-Usługowych w Tarnowskich Górach </t>
  </si>
  <si>
    <t>34.</t>
  </si>
  <si>
    <t>Adaptacja pomieszczeń dla Zespołu Szkół Specjalnych w Radzionkowie</t>
  </si>
  <si>
    <t>35.</t>
  </si>
  <si>
    <t>Zapewnienie kompleksowej opieki perinatalnej w  Wielospecjalistycznym Szpitalu Powiatowym im. dr B Hagera w Tarnowskich Górach - wkład własny</t>
  </si>
  <si>
    <t>36.</t>
  </si>
  <si>
    <t>Zakup niezbędnego sprzętu medycznego</t>
  </si>
  <si>
    <t>37.</t>
  </si>
  <si>
    <t>Program dostosowania Wielospecjalistycznego Szpitala Powiatowego im. dr B Hagera w Tarnowskich Górach do wymagań Rozporządzenia Ministra Zdrowia w sprawie wymagań jakim powinny odpowiadać pod względem fachowym i sanitarnym pomieszczenia i urządzenia zakładu opieki zdrowotnej - wkład własny</t>
  </si>
  <si>
    <t>38.</t>
  </si>
  <si>
    <t xml:space="preserve">Remont pałacu myśliwskiego - siedziba Domu Pomocy Społecznej w Miedarach </t>
  </si>
  <si>
    <t>39.</t>
  </si>
  <si>
    <t>Modernizacja windy - wymiana ramy kulowej Domu Pomocy Społecznej "Przyjaźń"</t>
  </si>
  <si>
    <t>40.</t>
  </si>
  <si>
    <t>Modernizacja układu zasilania Domu Pomocy Społecznej "Przyjaźń"</t>
  </si>
  <si>
    <t>41.</t>
  </si>
  <si>
    <t>Zakup kserokopiarki</t>
  </si>
  <si>
    <t>Powiatowy Urząd Pracy</t>
  </si>
  <si>
    <t>42.</t>
  </si>
  <si>
    <t xml:space="preserve">Utworzenie Zakładu Aktywności Zawodowej w Nakle Śląskim </t>
  </si>
  <si>
    <t>43.</t>
  </si>
  <si>
    <t>Realizacja projektu "Inkubator Przedsiębiorczości - rozwój w korzystnych warunkach"</t>
  </si>
  <si>
    <t>44.</t>
  </si>
  <si>
    <t xml:space="preserve">Międzygminna Strefa Aktywności Gospodarczej </t>
  </si>
  <si>
    <t>45.</t>
  </si>
  <si>
    <t>Wykonanie termomodernizacji i adaptacji budynku internatu, kuchni i stołówki w Specjalnym Ośrodku Szkolno - Wychowawczym w Tarnowskich Górach</t>
  </si>
  <si>
    <t>46.</t>
  </si>
  <si>
    <t xml:space="preserve">Remont zabytkowego budynku przy ul. Ogrodowej 1 w Tarnowskich Górach </t>
  </si>
  <si>
    <t>47.</t>
  </si>
  <si>
    <t xml:space="preserve">Centrum Kultury Śląskiej etap I </t>
  </si>
  <si>
    <t>Dochody budżetu powiatu na 2008 r. na programy i projekty realizowane ze środków zewnętrznych</t>
  </si>
  <si>
    <t>środki pochodzące
z innych  źródeł</t>
  </si>
  <si>
    <t>Powiatowy Fundusz Ochrony Srodowiska i Gospodarki Wodnej</t>
  </si>
  <si>
    <t xml:space="preserve"> 180 000
</t>
  </si>
  <si>
    <t>Wojewódzki Fundusz Ochrony Srodowiska i Gospodarki Wodnej</t>
  </si>
  <si>
    <t xml:space="preserve"> 148 325
</t>
  </si>
  <si>
    <t>Załącznik Nr 1 do Uchwały Nr XIX/187/2007</t>
  </si>
  <si>
    <t>Załącznik Nr 6 do Uchwały Nr XIX/187/2007</t>
  </si>
  <si>
    <t>Załącznik Nr 10 do Uchwały Nr XIX/187/2007</t>
  </si>
  <si>
    <t>Wielospecjalistycznego Szpitala Powiatowego im. dr B. Hagera w Tarnowskich Górach - wkład własny</t>
  </si>
  <si>
    <t>Załącznik Nr 1 do Uchwały Nr XXI/204/2008 Rady Powiatu w Tarnowskich Górach z dnia 26 lutego 2008 roku</t>
  </si>
  <si>
    <t>Załącznik Nr 2 do Uchwały Nr XXI/204/2008 Rady Powiatu w Tarnowskich Górach z dnia 26 lutego 2008 roku</t>
  </si>
  <si>
    <t>Załącznik Nr 3 do Uchwały Nr XXI/204/2008 Rady Powiatu w Tarnowskich Górach z dnia 26 lutego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</si>
</sst>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6"/>
      <name val="Arial CE"/>
      <family val="0"/>
    </font>
    <font>
      <b/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49" fontId="0" fillId="0" borderId="3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3" fontId="0" fillId="0" borderId="9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1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 vertical="center"/>
    </xf>
    <xf numFmtId="49" fontId="0" fillId="0" borderId="3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49" fontId="0" fillId="0" borderId="12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49" fontId="0" fillId="0" borderId="7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3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14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/>
    </xf>
    <xf numFmtId="0" fontId="0" fillId="0" borderId="3" xfId="0" applyFont="1" applyFill="1" applyBorder="1" applyAlignment="1">
      <alignment vertical="center" wrapText="1"/>
    </xf>
    <xf numFmtId="49" fontId="0" fillId="0" borderId="12" xfId="0" applyNumberFormat="1" applyFont="1" applyBorder="1" applyAlignment="1">
      <alignment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49" fontId="0" fillId="0" borderId="3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49" fontId="0" fillId="0" borderId="2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6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" fontId="1" fillId="0" borderId="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15" xfId="0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9" xfId="0" applyNumberFormat="1" applyFont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/>
    </xf>
    <xf numFmtId="0" fontId="4" fillId="0" borderId="14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3" fontId="2" fillId="0" borderId="2" xfId="0" applyNumberFormat="1" applyFont="1" applyBorder="1" applyAlignment="1">
      <alignment/>
    </xf>
    <xf numFmtId="0" fontId="2" fillId="0" borderId="9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/>
    </xf>
    <xf numFmtId="0" fontId="4" fillId="0" borderId="6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3" fontId="4" fillId="0" borderId="18" xfId="0" applyNumberFormat="1" applyFont="1" applyBorder="1" applyAlignment="1">
      <alignment/>
    </xf>
    <xf numFmtId="0" fontId="0" fillId="0" borderId="0" xfId="0" applyAlignment="1">
      <alignment vertical="center"/>
    </xf>
    <xf numFmtId="0" fontId="2" fillId="0" borderId="2" xfId="0" applyFont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wrapText="1"/>
    </xf>
    <xf numFmtId="3" fontId="8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2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wrapText="1"/>
    </xf>
    <xf numFmtId="3" fontId="1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9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9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2" borderId="22" xfId="0" applyFont="1" applyFill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3" fontId="0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45</xdr:row>
      <xdr:rowOff>1276350</xdr:rowOff>
    </xdr:from>
    <xdr:to>
      <xdr:col>6</xdr:col>
      <xdr:colOff>9525</xdr:colOff>
      <xdr:row>47</xdr:row>
      <xdr:rowOff>95250</xdr:rowOff>
    </xdr:to>
    <xdr:sp>
      <xdr:nvSpPr>
        <xdr:cNvPr id="1" name="Line 1"/>
        <xdr:cNvSpPr>
          <a:spLocks/>
        </xdr:cNvSpPr>
      </xdr:nvSpPr>
      <xdr:spPr>
        <a:xfrm>
          <a:off x="6276975" y="227742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57421875" style="0" customWidth="1"/>
    <col min="3" max="3" width="52.8515625" style="0" customWidth="1"/>
    <col min="4" max="4" width="11.57421875" style="0" customWidth="1"/>
    <col min="5" max="5" width="11.140625" style="0" bestFit="1" customWidth="1"/>
    <col min="6" max="6" width="12.28125" style="0" customWidth="1"/>
  </cols>
  <sheetData>
    <row r="1" spans="1:10" ht="12.75">
      <c r="A1" s="139" t="s">
        <v>268</v>
      </c>
      <c r="B1" s="139"/>
      <c r="C1" s="139"/>
      <c r="D1" s="139"/>
      <c r="F1" s="139"/>
      <c r="G1" s="139"/>
      <c r="H1" s="139"/>
      <c r="I1" s="139"/>
      <c r="J1" s="139"/>
    </row>
    <row r="2" spans="1:10" ht="12.75">
      <c r="A2" s="139"/>
      <c r="B2" s="139"/>
      <c r="C2" s="139"/>
      <c r="D2" s="139"/>
      <c r="F2" s="139"/>
      <c r="G2" s="139"/>
      <c r="H2" s="139"/>
      <c r="I2" s="139"/>
      <c r="J2" s="139"/>
    </row>
    <row r="3" spans="1:10" ht="12.75">
      <c r="A3" s="139"/>
      <c r="B3" s="139"/>
      <c r="C3" s="139"/>
      <c r="D3" s="139"/>
      <c r="F3" s="139"/>
      <c r="G3" s="139"/>
      <c r="H3" s="139"/>
      <c r="I3" s="139"/>
      <c r="J3" s="139"/>
    </row>
    <row r="4" ht="12.75">
      <c r="D4" s="164" t="s">
        <v>264</v>
      </c>
    </row>
    <row r="5" ht="12.75">
      <c r="D5" s="164" t="s">
        <v>145</v>
      </c>
    </row>
    <row r="6" spans="3:4" ht="12.75">
      <c r="C6" s="1"/>
      <c r="D6" s="164" t="s">
        <v>146</v>
      </c>
    </row>
    <row r="8" ht="12.75">
      <c r="C8" s="1"/>
    </row>
    <row r="9" spans="1:6" ht="12.75">
      <c r="A9" s="3"/>
      <c r="B9" s="2" t="s">
        <v>106</v>
      </c>
      <c r="C9" s="2"/>
      <c r="D9" s="2"/>
      <c r="E9" s="3"/>
      <c r="F9" s="3"/>
    </row>
    <row r="10" spans="1:6" ht="3.75" customHeight="1">
      <c r="A10" s="3"/>
      <c r="B10" s="92"/>
      <c r="C10" s="92"/>
      <c r="D10" s="3"/>
      <c r="E10" s="3"/>
      <c r="F10" s="3"/>
    </row>
    <row r="11" spans="1:6" ht="12.75">
      <c r="A11" s="3"/>
      <c r="B11" s="3"/>
      <c r="C11" s="3"/>
      <c r="D11" s="93" t="s">
        <v>107</v>
      </c>
      <c r="E11" s="3"/>
      <c r="F11" s="3"/>
    </row>
    <row r="12" spans="1:6" s="94" customFormat="1" ht="15.75" customHeight="1">
      <c r="A12" s="167" t="s">
        <v>3</v>
      </c>
      <c r="B12" s="169" t="s">
        <v>4</v>
      </c>
      <c r="C12" s="167" t="s">
        <v>5</v>
      </c>
      <c r="D12" s="188" t="s">
        <v>0</v>
      </c>
      <c r="E12" s="188"/>
      <c r="F12" s="189"/>
    </row>
    <row r="13" spans="1:6" s="94" customFormat="1" ht="15.75" customHeight="1">
      <c r="A13" s="168"/>
      <c r="B13" s="170"/>
      <c r="C13" s="168"/>
      <c r="D13" s="190" t="s">
        <v>1</v>
      </c>
      <c r="E13" s="188" t="s">
        <v>2</v>
      </c>
      <c r="F13" s="189"/>
    </row>
    <row r="14" spans="1:6" s="97" customFormat="1" ht="15.75" customHeight="1" thickBot="1">
      <c r="A14" s="95"/>
      <c r="B14" s="96"/>
      <c r="C14" s="95"/>
      <c r="D14" s="166"/>
      <c r="E14" s="98" t="s">
        <v>6</v>
      </c>
      <c r="F14" s="4" t="s">
        <v>7</v>
      </c>
    </row>
    <row r="15" spans="1:4" ht="14.25" hidden="1" thickBot="1" thickTop="1">
      <c r="A15" s="6" t="s">
        <v>8</v>
      </c>
      <c r="B15" s="6"/>
      <c r="C15" s="7" t="s">
        <v>9</v>
      </c>
      <c r="D15" s="8">
        <f>D16</f>
        <v>0</v>
      </c>
    </row>
    <row r="16" spans="1:4" ht="13.5" hidden="1" thickTop="1">
      <c r="A16" s="9"/>
      <c r="B16" s="10" t="s">
        <v>10</v>
      </c>
      <c r="C16" s="11" t="s">
        <v>11</v>
      </c>
      <c r="D16" s="12">
        <f>D17</f>
        <v>0</v>
      </c>
    </row>
    <row r="17" spans="1:4" s="16" customFormat="1" ht="52.5" hidden="1" thickBot="1" thickTop="1">
      <c r="A17" s="13"/>
      <c r="B17" s="13"/>
      <c r="C17" s="14" t="s">
        <v>12</v>
      </c>
      <c r="D17" s="15"/>
    </row>
    <row r="18" spans="1:6" ht="14.25" thickBot="1" thickTop="1">
      <c r="A18" s="6" t="s">
        <v>13</v>
      </c>
      <c r="B18" s="6"/>
      <c r="C18" s="7" t="s">
        <v>14</v>
      </c>
      <c r="D18" s="8">
        <f>D19</f>
        <v>10651695</v>
      </c>
      <c r="E18" s="8">
        <f>E19</f>
        <v>136195</v>
      </c>
      <c r="F18" s="8">
        <f>F19</f>
        <v>10515500</v>
      </c>
    </row>
    <row r="19" spans="1:6" ht="14.25" thickBot="1" thickTop="1">
      <c r="A19" s="9"/>
      <c r="B19" s="17" t="s">
        <v>15</v>
      </c>
      <c r="C19" s="18" t="s">
        <v>16</v>
      </c>
      <c r="D19" s="19">
        <f>SUM(D20:D27)</f>
        <v>10651695</v>
      </c>
      <c r="E19" s="19">
        <f>SUM(E20:E27)</f>
        <v>136195</v>
      </c>
      <c r="F19" s="19">
        <f>SUM(F20:F27)</f>
        <v>10515500</v>
      </c>
    </row>
    <row r="20" spans="1:6" ht="27.75" customHeight="1" thickTop="1">
      <c r="A20" s="9"/>
      <c r="B20" s="20"/>
      <c r="C20" s="21" t="s">
        <v>108</v>
      </c>
      <c r="D20" s="22">
        <v>5000</v>
      </c>
      <c r="E20" s="22">
        <v>5000</v>
      </c>
      <c r="F20" s="22"/>
    </row>
    <row r="21" spans="1:6" ht="51">
      <c r="A21" s="9"/>
      <c r="B21" s="20"/>
      <c r="C21" s="23" t="s">
        <v>109</v>
      </c>
      <c r="D21" s="24">
        <v>39000</v>
      </c>
      <c r="E21" s="24">
        <v>39000</v>
      </c>
      <c r="F21" s="24"/>
    </row>
    <row r="22" spans="1:6" ht="12.75">
      <c r="A22" s="9"/>
      <c r="B22" s="20"/>
      <c r="C22" s="25" t="s">
        <v>110</v>
      </c>
      <c r="D22" s="12">
        <v>1000</v>
      </c>
      <c r="E22" s="12"/>
      <c r="F22" s="12">
        <v>1000</v>
      </c>
    </row>
    <row r="23" spans="1:6" ht="12.75">
      <c r="A23" s="9"/>
      <c r="B23" s="20"/>
      <c r="C23" s="26" t="s">
        <v>111</v>
      </c>
      <c r="D23" s="12">
        <v>30000</v>
      </c>
      <c r="E23" s="12">
        <v>30000</v>
      </c>
      <c r="F23" s="12"/>
    </row>
    <row r="24" spans="1:6" ht="12.75">
      <c r="A24" s="9"/>
      <c r="B24" s="20"/>
      <c r="C24" s="25" t="s">
        <v>112</v>
      </c>
      <c r="D24" s="12">
        <v>4000</v>
      </c>
      <c r="E24" s="12">
        <v>4000</v>
      </c>
      <c r="F24" s="12"/>
    </row>
    <row r="25" spans="1:6" ht="12.75">
      <c r="A25" s="9"/>
      <c r="B25" s="20"/>
      <c r="C25" s="25" t="s">
        <v>113</v>
      </c>
      <c r="D25" s="12">
        <v>40000</v>
      </c>
      <c r="E25" s="12">
        <v>40000</v>
      </c>
      <c r="F25" s="12"/>
    </row>
    <row r="26" spans="1:6" ht="25.5">
      <c r="A26" s="9"/>
      <c r="B26" s="20"/>
      <c r="C26" s="25" t="s">
        <v>114</v>
      </c>
      <c r="D26" s="12">
        <v>18195</v>
      </c>
      <c r="E26" s="12">
        <v>18195</v>
      </c>
      <c r="F26" s="12"/>
    </row>
    <row r="27" spans="1:6" ht="78" customHeight="1" thickBot="1">
      <c r="A27" s="27"/>
      <c r="B27" s="28"/>
      <c r="C27" s="99" t="s">
        <v>134</v>
      </c>
      <c r="D27" s="15">
        <v>10514500</v>
      </c>
      <c r="E27" s="15"/>
      <c r="F27" s="15">
        <v>10514500</v>
      </c>
    </row>
    <row r="28" spans="1:6" ht="14.25" thickBot="1" thickTop="1">
      <c r="A28" s="6" t="s">
        <v>17</v>
      </c>
      <c r="B28" s="6"/>
      <c r="C28" s="30" t="s">
        <v>18</v>
      </c>
      <c r="D28" s="8">
        <f aca="true" t="shared" si="0" ref="D28:F29">D29</f>
        <v>454750</v>
      </c>
      <c r="E28" s="8">
        <f t="shared" si="0"/>
        <v>454750</v>
      </c>
      <c r="F28" s="8">
        <f t="shared" si="0"/>
        <v>0</v>
      </c>
    </row>
    <row r="29" spans="1:6" ht="14.25" thickBot="1" thickTop="1">
      <c r="A29" s="9"/>
      <c r="B29" s="17" t="s">
        <v>19</v>
      </c>
      <c r="C29" s="18" t="s">
        <v>20</v>
      </c>
      <c r="D29" s="31">
        <f t="shared" si="0"/>
        <v>454750</v>
      </c>
      <c r="E29" s="31">
        <f t="shared" si="0"/>
        <v>454750</v>
      </c>
      <c r="F29" s="31">
        <f t="shared" si="0"/>
        <v>0</v>
      </c>
    </row>
    <row r="30" spans="1:6" ht="78" thickBot="1" thickTop="1">
      <c r="A30" s="27"/>
      <c r="B30" s="28"/>
      <c r="C30" s="99" t="s">
        <v>135</v>
      </c>
      <c r="D30" s="31">
        <v>454750</v>
      </c>
      <c r="E30" s="31">
        <v>454750</v>
      </c>
      <c r="F30" s="31"/>
    </row>
    <row r="31" spans="1:6" ht="14.25" thickBot="1" thickTop="1">
      <c r="A31" s="6">
        <v>700</v>
      </c>
      <c r="B31" s="6"/>
      <c r="C31" s="7" t="s">
        <v>21</v>
      </c>
      <c r="D31" s="8">
        <f>D32</f>
        <v>10277119</v>
      </c>
      <c r="E31" s="8">
        <f>E32</f>
        <v>2992709</v>
      </c>
      <c r="F31" s="8">
        <f>F32</f>
        <v>7284410</v>
      </c>
    </row>
    <row r="32" spans="1:6" ht="14.25" thickBot="1" thickTop="1">
      <c r="A32" s="32"/>
      <c r="B32" s="17" t="s">
        <v>22</v>
      </c>
      <c r="C32" s="18" t="s">
        <v>23</v>
      </c>
      <c r="D32" s="19">
        <f>SUM(D33:D38)</f>
        <v>10277119</v>
      </c>
      <c r="E32" s="19">
        <f>SUM(E33:E38)</f>
        <v>2992709</v>
      </c>
      <c r="F32" s="19">
        <f>SUM(F33:F38)</f>
        <v>7284410</v>
      </c>
    </row>
    <row r="33" spans="1:6" ht="26.25" thickTop="1">
      <c r="A33" s="32"/>
      <c r="B33" s="20"/>
      <c r="C33" s="33" t="s">
        <v>115</v>
      </c>
      <c r="D33" s="12">
        <v>638315</v>
      </c>
      <c r="E33" s="12">
        <v>638315</v>
      </c>
      <c r="F33" s="12"/>
    </row>
    <row r="34" spans="1:6" ht="51">
      <c r="A34" s="32"/>
      <c r="B34" s="20"/>
      <c r="C34" s="26" t="s">
        <v>109</v>
      </c>
      <c r="D34" s="12">
        <v>302750</v>
      </c>
      <c r="E34" s="12">
        <v>302750</v>
      </c>
      <c r="F34" s="12"/>
    </row>
    <row r="35" spans="1:6" ht="25.5">
      <c r="A35" s="32"/>
      <c r="B35" s="20"/>
      <c r="C35" s="26" t="s">
        <v>116</v>
      </c>
      <c r="D35" s="12">
        <v>7234410</v>
      </c>
      <c r="E35" s="12"/>
      <c r="F35" s="12">
        <v>7234410</v>
      </c>
    </row>
    <row r="36" spans="1:6" ht="13.5" customHeight="1">
      <c r="A36" s="32"/>
      <c r="B36" s="20"/>
      <c r="C36" s="25" t="s">
        <v>110</v>
      </c>
      <c r="D36" s="12">
        <v>50000</v>
      </c>
      <c r="E36" s="12"/>
      <c r="F36" s="12">
        <v>50000</v>
      </c>
    </row>
    <row r="37" spans="1:6" ht="13.5" customHeight="1">
      <c r="A37" s="32"/>
      <c r="B37" s="20"/>
      <c r="C37" s="25" t="s">
        <v>117</v>
      </c>
      <c r="D37" s="12">
        <v>9775</v>
      </c>
      <c r="E37" s="12">
        <v>9775</v>
      </c>
      <c r="F37" s="12"/>
    </row>
    <row r="38" spans="1:6" ht="39" thickBot="1">
      <c r="A38" s="32"/>
      <c r="B38" s="28"/>
      <c r="C38" s="34" t="s">
        <v>118</v>
      </c>
      <c r="D38" s="31">
        <v>2041869</v>
      </c>
      <c r="E38" s="31">
        <v>2041869</v>
      </c>
      <c r="F38" s="31"/>
    </row>
    <row r="39" spans="1:6" ht="14.25" thickBot="1" thickTop="1">
      <c r="A39" s="35" t="s">
        <v>24</v>
      </c>
      <c r="B39" s="36"/>
      <c r="C39" s="37" t="s">
        <v>25</v>
      </c>
      <c r="D39" s="8">
        <f>D40+D42+D44+D47</f>
        <v>1161000</v>
      </c>
      <c r="E39" s="8">
        <f>E40+E42+E44+E47</f>
        <v>651000</v>
      </c>
      <c r="F39" s="8">
        <f>F40+F42+F44+F47</f>
        <v>510000</v>
      </c>
    </row>
    <row r="40" spans="1:6" ht="14.25" thickBot="1" thickTop="1">
      <c r="A40" s="32"/>
      <c r="B40" s="17" t="s">
        <v>26</v>
      </c>
      <c r="C40" s="18" t="s">
        <v>27</v>
      </c>
      <c r="D40" s="19">
        <f>D41</f>
        <v>42764</v>
      </c>
      <c r="E40" s="19">
        <f>E41</f>
        <v>42764</v>
      </c>
      <c r="F40" s="19">
        <f>F41</f>
        <v>0</v>
      </c>
    </row>
    <row r="41" spans="1:6" ht="39.75" thickBot="1" thickTop="1">
      <c r="A41" s="182"/>
      <c r="B41" s="17"/>
      <c r="C41" s="18" t="s">
        <v>118</v>
      </c>
      <c r="D41" s="19">
        <v>42764</v>
      </c>
      <c r="E41" s="19">
        <v>42764</v>
      </c>
      <c r="F41" s="19"/>
    </row>
    <row r="42" spans="1:6" s="38" customFormat="1" ht="14.25" thickBot="1" thickTop="1">
      <c r="A42" s="182"/>
      <c r="B42" s="17" t="s">
        <v>28</v>
      </c>
      <c r="C42" s="18" t="s">
        <v>29</v>
      </c>
      <c r="D42" s="19">
        <f>D43</f>
        <v>98483</v>
      </c>
      <c r="E42" s="19">
        <f>E43</f>
        <v>98483</v>
      </c>
      <c r="F42" s="19">
        <f>F43</f>
        <v>0</v>
      </c>
    </row>
    <row r="43" spans="1:6" ht="39.75" thickBot="1" thickTop="1">
      <c r="A43" s="32" t="s">
        <v>30</v>
      </c>
      <c r="B43" s="28"/>
      <c r="C43" s="34" t="s">
        <v>118</v>
      </c>
      <c r="D43" s="31">
        <v>98483</v>
      </c>
      <c r="E43" s="31">
        <v>98483</v>
      </c>
      <c r="F43" s="31"/>
    </row>
    <row r="44" spans="1:6" ht="14.25" thickBot="1" thickTop="1">
      <c r="A44" s="32"/>
      <c r="B44" s="17" t="s">
        <v>31</v>
      </c>
      <c r="C44" s="18" t="s">
        <v>32</v>
      </c>
      <c r="D44" s="19">
        <f>D45+D46</f>
        <v>616883</v>
      </c>
      <c r="E44" s="19">
        <f>E45+E46</f>
        <v>106883</v>
      </c>
      <c r="F44" s="19">
        <f>F45+F46</f>
        <v>510000</v>
      </c>
    </row>
    <row r="45" spans="1:6" ht="39" thickTop="1">
      <c r="A45" s="32"/>
      <c r="B45" s="39"/>
      <c r="C45" s="11" t="s">
        <v>118</v>
      </c>
      <c r="D45" s="40">
        <v>106883</v>
      </c>
      <c r="E45" s="40">
        <v>106883</v>
      </c>
      <c r="F45" s="40"/>
    </row>
    <row r="46" spans="1:6" ht="90" thickBot="1">
      <c r="A46" s="32"/>
      <c r="B46" s="28"/>
      <c r="C46" s="99" t="s">
        <v>136</v>
      </c>
      <c r="D46" s="31">
        <v>510000</v>
      </c>
      <c r="E46" s="31"/>
      <c r="F46" s="31">
        <v>510000</v>
      </c>
    </row>
    <row r="47" spans="1:6" ht="14.25" thickBot="1" thickTop="1">
      <c r="A47" s="32"/>
      <c r="B47" s="17" t="s">
        <v>33</v>
      </c>
      <c r="C47" s="18" t="s">
        <v>34</v>
      </c>
      <c r="D47" s="19">
        <f>SUM(D48:D49)</f>
        <v>402870</v>
      </c>
      <c r="E47" s="19">
        <f>SUM(E48:E49)</f>
        <v>402870</v>
      </c>
      <c r="F47" s="19">
        <f>SUM(F48:F49)</f>
        <v>0</v>
      </c>
    </row>
    <row r="48" spans="1:6" ht="13.5" thickTop="1">
      <c r="A48" s="182"/>
      <c r="B48" s="180"/>
      <c r="C48" s="25" t="s">
        <v>112</v>
      </c>
      <c r="D48" s="12">
        <v>5400</v>
      </c>
      <c r="E48" s="12">
        <v>5400</v>
      </c>
      <c r="F48" s="12"/>
    </row>
    <row r="49" spans="1:6" ht="39" thickBot="1">
      <c r="A49" s="187"/>
      <c r="B49" s="183"/>
      <c r="C49" s="34" t="s">
        <v>118</v>
      </c>
      <c r="D49" s="15">
        <v>397470</v>
      </c>
      <c r="E49" s="15">
        <v>397470</v>
      </c>
      <c r="F49" s="15"/>
    </row>
    <row r="50" spans="1:6" ht="14.25" thickBot="1" thickTop="1">
      <c r="A50" s="35" t="s">
        <v>35</v>
      </c>
      <c r="B50" s="36"/>
      <c r="C50" s="7" t="s">
        <v>36</v>
      </c>
      <c r="D50" s="8">
        <f>D51+D53+D61</f>
        <v>4276682</v>
      </c>
      <c r="E50" s="8">
        <f>E51+E53+E61</f>
        <v>3426682</v>
      </c>
      <c r="F50" s="8">
        <f>F51+F53+F61</f>
        <v>850000</v>
      </c>
    </row>
    <row r="51" spans="1:6" ht="14.25" thickBot="1" thickTop="1">
      <c r="A51" s="32"/>
      <c r="B51" s="17" t="s">
        <v>37</v>
      </c>
      <c r="C51" s="18" t="s">
        <v>38</v>
      </c>
      <c r="D51" s="19">
        <f>D52</f>
        <v>338932</v>
      </c>
      <c r="E51" s="19">
        <f>E52</f>
        <v>338932</v>
      </c>
      <c r="F51" s="19">
        <f>F52</f>
        <v>0</v>
      </c>
    </row>
    <row r="52" spans="1:6" ht="39.75" thickBot="1" thickTop="1">
      <c r="A52" s="32"/>
      <c r="B52" s="17"/>
      <c r="C52" s="18" t="s">
        <v>118</v>
      </c>
      <c r="D52" s="19">
        <v>338932</v>
      </c>
      <c r="E52" s="19">
        <v>338932</v>
      </c>
      <c r="F52" s="19"/>
    </row>
    <row r="53" spans="1:6" ht="14.25" thickBot="1" thickTop="1">
      <c r="A53" s="32"/>
      <c r="B53" s="17" t="s">
        <v>39</v>
      </c>
      <c r="C53" s="18" t="s">
        <v>40</v>
      </c>
      <c r="D53" s="19">
        <f>SUM(D54:D60)</f>
        <v>3895750</v>
      </c>
      <c r="E53" s="19">
        <f>SUM(E54:E60)</f>
        <v>3045750</v>
      </c>
      <c r="F53" s="19">
        <f>SUM(F54:F60)</f>
        <v>850000</v>
      </c>
    </row>
    <row r="54" spans="1:6" ht="13.5" thickTop="1">
      <c r="A54" s="41"/>
      <c r="B54" s="39"/>
      <c r="C54" s="26" t="s">
        <v>119</v>
      </c>
      <c r="D54" s="24">
        <v>2479500</v>
      </c>
      <c r="E54" s="24">
        <v>2479500</v>
      </c>
      <c r="F54" s="24"/>
    </row>
    <row r="55" spans="1:6" ht="12.75">
      <c r="A55" s="41"/>
      <c r="B55" s="20"/>
      <c r="C55" s="26" t="s">
        <v>120</v>
      </c>
      <c r="D55" s="24">
        <v>60000</v>
      </c>
      <c r="E55" s="24">
        <v>60000</v>
      </c>
      <c r="F55" s="24"/>
    </row>
    <row r="56" spans="1:6" ht="12.75">
      <c r="A56" s="41"/>
      <c r="B56" s="20"/>
      <c r="C56" s="25" t="s">
        <v>121</v>
      </c>
      <c r="D56" s="24">
        <v>1250</v>
      </c>
      <c r="E56" s="24">
        <v>1250</v>
      </c>
      <c r="F56" s="24"/>
    </row>
    <row r="57" spans="1:6" ht="12.75">
      <c r="A57" s="41"/>
      <c r="B57" s="20"/>
      <c r="C57" s="25" t="s">
        <v>112</v>
      </c>
      <c r="D57" s="24">
        <v>50000</v>
      </c>
      <c r="E57" s="24">
        <v>50000</v>
      </c>
      <c r="F57" s="24"/>
    </row>
    <row r="58" spans="1:6" ht="41.25" customHeight="1">
      <c r="A58" s="41"/>
      <c r="B58" s="20"/>
      <c r="C58" s="100" t="s">
        <v>137</v>
      </c>
      <c r="D58" s="24">
        <v>425000</v>
      </c>
      <c r="E58" s="24">
        <v>425000</v>
      </c>
      <c r="F58" s="24"/>
    </row>
    <row r="59" spans="1:6" ht="92.25" customHeight="1">
      <c r="A59" s="9"/>
      <c r="B59" s="20"/>
      <c r="C59" s="102" t="s">
        <v>136</v>
      </c>
      <c r="D59" s="12">
        <v>850000</v>
      </c>
      <c r="E59" s="12"/>
      <c r="F59" s="12">
        <v>850000</v>
      </c>
    </row>
    <row r="60" spans="1:6" ht="28.5" customHeight="1" thickBot="1">
      <c r="A60" s="9"/>
      <c r="B60" s="28"/>
      <c r="C60" s="101" t="s">
        <v>123</v>
      </c>
      <c r="D60" s="15">
        <v>30000</v>
      </c>
      <c r="E60" s="15">
        <v>30000</v>
      </c>
      <c r="F60" s="15"/>
    </row>
    <row r="61" spans="1:6" ht="17.25" customHeight="1" thickBot="1" thickTop="1">
      <c r="A61" s="182"/>
      <c r="B61" s="28" t="s">
        <v>41</v>
      </c>
      <c r="C61" s="34" t="s">
        <v>42</v>
      </c>
      <c r="D61" s="42">
        <f>D62</f>
        <v>42000</v>
      </c>
      <c r="E61" s="42">
        <f>E62</f>
        <v>42000</v>
      </c>
      <c r="F61" s="42">
        <f>F62</f>
        <v>0</v>
      </c>
    </row>
    <row r="62" spans="1:6" ht="42" customHeight="1" thickBot="1" thickTop="1">
      <c r="A62" s="187"/>
      <c r="B62" s="28"/>
      <c r="C62" s="34" t="s">
        <v>118</v>
      </c>
      <c r="D62" s="42">
        <v>42000</v>
      </c>
      <c r="E62" s="42">
        <v>42000</v>
      </c>
      <c r="F62" s="42"/>
    </row>
    <row r="63" spans="1:6" ht="18" customHeight="1" thickBot="1" thickTop="1">
      <c r="A63" s="6" t="s">
        <v>43</v>
      </c>
      <c r="B63" s="6"/>
      <c r="C63" s="7" t="s">
        <v>44</v>
      </c>
      <c r="D63" s="43">
        <f>D64+D68</f>
        <v>8001350</v>
      </c>
      <c r="E63" s="43">
        <f>E64+E68</f>
        <v>8001350</v>
      </c>
      <c r="F63" s="43">
        <f>F64+F68</f>
        <v>0</v>
      </c>
    </row>
    <row r="64" spans="1:6" ht="18" customHeight="1" thickBot="1" thickTop="1">
      <c r="A64" s="32"/>
      <c r="B64" s="17" t="s">
        <v>45</v>
      </c>
      <c r="C64" s="18" t="s">
        <v>46</v>
      </c>
      <c r="D64" s="44">
        <f>SUM(D65:D67)</f>
        <v>7841000</v>
      </c>
      <c r="E64" s="44">
        <f>SUM(E65:E67)</f>
        <v>7841000</v>
      </c>
      <c r="F64" s="44">
        <f>SUM(F65:F67)</f>
        <v>0</v>
      </c>
    </row>
    <row r="65" spans="1:6" ht="16.5" customHeight="1" thickTop="1">
      <c r="A65" s="32"/>
      <c r="B65" s="180"/>
      <c r="C65" s="45" t="s">
        <v>112</v>
      </c>
      <c r="D65" s="46">
        <v>2700</v>
      </c>
      <c r="E65" s="46">
        <v>2700</v>
      </c>
      <c r="F65" s="46"/>
    </row>
    <row r="66" spans="1:6" ht="16.5" customHeight="1">
      <c r="A66" s="32"/>
      <c r="B66" s="181"/>
      <c r="C66" s="25" t="s">
        <v>124</v>
      </c>
      <c r="D66" s="47">
        <v>300</v>
      </c>
      <c r="E66" s="47">
        <v>300</v>
      </c>
      <c r="F66" s="47"/>
    </row>
    <row r="67" spans="1:6" ht="39" thickBot="1">
      <c r="A67" s="32"/>
      <c r="B67" s="183"/>
      <c r="C67" s="14" t="s">
        <v>118</v>
      </c>
      <c r="D67" s="48">
        <v>7838000</v>
      </c>
      <c r="E67" s="48">
        <v>7838000</v>
      </c>
      <c r="F67" s="48"/>
    </row>
    <row r="68" spans="1:6" ht="14.25" thickBot="1" thickTop="1">
      <c r="A68" s="32"/>
      <c r="B68" s="17" t="s">
        <v>47</v>
      </c>
      <c r="C68" s="18" t="s">
        <v>48</v>
      </c>
      <c r="D68" s="44">
        <f>D69</f>
        <v>160350</v>
      </c>
      <c r="E68" s="44">
        <f>E69</f>
        <v>160350</v>
      </c>
      <c r="F68" s="44">
        <f>F69</f>
        <v>0</v>
      </c>
    </row>
    <row r="69" spans="1:6" ht="45.75" customHeight="1" thickBot="1" thickTop="1">
      <c r="A69" s="27"/>
      <c r="B69" s="28"/>
      <c r="C69" s="34" t="s">
        <v>118</v>
      </c>
      <c r="D69" s="42">
        <v>160350</v>
      </c>
      <c r="E69" s="42">
        <v>160350</v>
      </c>
      <c r="F69" s="42"/>
    </row>
    <row r="70" spans="1:6" ht="45.75" customHeight="1" thickBot="1" thickTop="1">
      <c r="A70" s="6" t="s">
        <v>49</v>
      </c>
      <c r="B70" s="6"/>
      <c r="C70" s="49" t="s">
        <v>50</v>
      </c>
      <c r="D70" s="43">
        <f>D71</f>
        <v>22988426</v>
      </c>
      <c r="E70" s="43">
        <f>E71</f>
        <v>22988426</v>
      </c>
      <c r="F70" s="43">
        <f>F71</f>
        <v>0</v>
      </c>
    </row>
    <row r="71" spans="1:6" ht="32.25" customHeight="1" thickBot="1" thickTop="1">
      <c r="A71" s="50"/>
      <c r="B71" s="17" t="s">
        <v>51</v>
      </c>
      <c r="C71" s="18" t="s">
        <v>52</v>
      </c>
      <c r="D71" s="44">
        <f>SUM(D72:D73)</f>
        <v>22988426</v>
      </c>
      <c r="E71" s="44">
        <f>SUM(E72:E73)</f>
        <v>22988426</v>
      </c>
      <c r="F71" s="44">
        <f>SUM(F72:F73)</f>
        <v>0</v>
      </c>
    </row>
    <row r="72" spans="1:6" ht="16.5" customHeight="1" thickTop="1">
      <c r="A72" s="9"/>
      <c r="B72" s="39"/>
      <c r="C72" s="33" t="s">
        <v>125</v>
      </c>
      <c r="D72" s="51">
        <v>22288426</v>
      </c>
      <c r="E72" s="51">
        <v>22288426</v>
      </c>
      <c r="F72" s="51"/>
    </row>
    <row r="73" spans="1:6" ht="16.5" customHeight="1" thickBot="1">
      <c r="A73" s="52"/>
      <c r="B73" s="28"/>
      <c r="C73" s="34" t="s">
        <v>126</v>
      </c>
      <c r="D73" s="48">
        <v>700000</v>
      </c>
      <c r="E73" s="48">
        <v>700000</v>
      </c>
      <c r="F73" s="48"/>
    </row>
    <row r="74" spans="1:6" ht="14.25" thickBot="1" thickTop="1">
      <c r="A74" s="35" t="s">
        <v>53</v>
      </c>
      <c r="B74" s="6"/>
      <c r="C74" s="49" t="s">
        <v>54</v>
      </c>
      <c r="D74" s="43">
        <f>D75+D77</f>
        <v>48557837</v>
      </c>
      <c r="E74" s="43">
        <f>E75+E77</f>
        <v>48557837</v>
      </c>
      <c r="F74" s="43">
        <f>F75+F77</f>
        <v>0</v>
      </c>
    </row>
    <row r="75" spans="1:6" ht="27" thickBot="1" thickTop="1">
      <c r="A75" s="50"/>
      <c r="B75" s="17" t="s">
        <v>55</v>
      </c>
      <c r="C75" s="53" t="s">
        <v>56</v>
      </c>
      <c r="D75" s="44">
        <f>D76</f>
        <v>48104013</v>
      </c>
      <c r="E75" s="44">
        <f>E76</f>
        <v>48104013</v>
      </c>
      <c r="F75" s="44">
        <f>F76</f>
        <v>0</v>
      </c>
    </row>
    <row r="76" spans="1:6" ht="16.5" customHeight="1" thickBot="1" thickTop="1">
      <c r="A76" s="9"/>
      <c r="B76" s="17"/>
      <c r="C76" s="53" t="s">
        <v>127</v>
      </c>
      <c r="D76" s="44">
        <v>48104013</v>
      </c>
      <c r="E76" s="44">
        <v>48104013</v>
      </c>
      <c r="F76" s="44"/>
    </row>
    <row r="77" spans="1:6" ht="16.5" customHeight="1" thickBot="1" thickTop="1">
      <c r="A77" s="9"/>
      <c r="B77" s="28" t="s">
        <v>57</v>
      </c>
      <c r="C77" s="34" t="s">
        <v>58</v>
      </c>
      <c r="D77" s="42">
        <f>D78</f>
        <v>453824</v>
      </c>
      <c r="E77" s="42">
        <f>E78</f>
        <v>453824</v>
      </c>
      <c r="F77" s="42">
        <f>F78</f>
        <v>0</v>
      </c>
    </row>
    <row r="78" spans="1:6" ht="16.5" customHeight="1" thickBot="1" thickTop="1">
      <c r="A78" s="52"/>
      <c r="B78" s="28"/>
      <c r="C78" s="29" t="s">
        <v>127</v>
      </c>
      <c r="D78" s="42">
        <v>453824</v>
      </c>
      <c r="E78" s="42">
        <v>453824</v>
      </c>
      <c r="F78" s="42"/>
    </row>
    <row r="79" spans="1:6" ht="16.5" customHeight="1" thickBot="1" thickTop="1">
      <c r="A79" s="35" t="s">
        <v>59</v>
      </c>
      <c r="B79" s="6"/>
      <c r="C79" s="49" t="s">
        <v>60</v>
      </c>
      <c r="D79" s="43">
        <f>D80+D83+D86+D93+D97</f>
        <v>3313940</v>
      </c>
      <c r="E79" s="43">
        <f>E80+E83+E86+E93+E97</f>
        <v>1410615</v>
      </c>
      <c r="F79" s="43">
        <f>F80+F83+F86+F93+F97</f>
        <v>1903325</v>
      </c>
    </row>
    <row r="80" spans="1:6" ht="16.5" customHeight="1" thickBot="1" thickTop="1">
      <c r="A80" s="54"/>
      <c r="B80" s="55" t="s">
        <v>61</v>
      </c>
      <c r="C80" s="56" t="s">
        <v>62</v>
      </c>
      <c r="D80" s="44">
        <f>SUM(D81:D82)</f>
        <v>740</v>
      </c>
      <c r="E80" s="44">
        <f>SUM(E81:E82)</f>
        <v>740</v>
      </c>
      <c r="F80" s="44">
        <f>SUM(F81:F82)</f>
        <v>0</v>
      </c>
    </row>
    <row r="81" spans="1:6" ht="16.5" customHeight="1" thickTop="1">
      <c r="A81" s="184"/>
      <c r="B81" s="185"/>
      <c r="C81" s="11" t="s">
        <v>112</v>
      </c>
      <c r="D81" s="58">
        <v>370</v>
      </c>
      <c r="E81" s="58">
        <v>370</v>
      </c>
      <c r="F81" s="58"/>
    </row>
    <row r="82" spans="1:6" ht="16.5" customHeight="1" thickBot="1">
      <c r="A82" s="184"/>
      <c r="B82" s="186"/>
      <c r="C82" s="14" t="s">
        <v>124</v>
      </c>
      <c r="D82" s="48">
        <v>370</v>
      </c>
      <c r="E82" s="48">
        <v>370</v>
      </c>
      <c r="F82" s="48"/>
    </row>
    <row r="83" spans="1:6" ht="14.25" thickBot="1" thickTop="1">
      <c r="A83" s="57"/>
      <c r="B83" s="28" t="s">
        <v>63</v>
      </c>
      <c r="C83" s="34" t="s">
        <v>64</v>
      </c>
      <c r="D83" s="42">
        <f>SUM(D84:D85)</f>
        <v>1175</v>
      </c>
      <c r="E83" s="42">
        <f>SUM(E84:E85)</f>
        <v>1175</v>
      </c>
      <c r="F83" s="42">
        <f>SUM(F84:F85)</f>
        <v>0</v>
      </c>
    </row>
    <row r="84" spans="1:6" ht="13.5" thickTop="1">
      <c r="A84" s="32"/>
      <c r="B84" s="181"/>
      <c r="C84" s="25" t="s">
        <v>112</v>
      </c>
      <c r="D84" s="47">
        <v>675</v>
      </c>
      <c r="E84" s="47">
        <v>675</v>
      </c>
      <c r="F84" s="47"/>
    </row>
    <row r="85" spans="1:6" ht="13.5" thickBot="1">
      <c r="A85" s="32"/>
      <c r="B85" s="181"/>
      <c r="C85" s="25" t="s">
        <v>124</v>
      </c>
      <c r="D85" s="59">
        <v>500</v>
      </c>
      <c r="E85" s="59">
        <v>500</v>
      </c>
      <c r="F85" s="59"/>
    </row>
    <row r="86" spans="1:6" ht="14.25" thickBot="1" thickTop="1">
      <c r="A86" s="32"/>
      <c r="B86" s="17" t="s">
        <v>65</v>
      </c>
      <c r="C86" s="18" t="s">
        <v>66</v>
      </c>
      <c r="D86" s="44">
        <f>SUM(D87:D92)</f>
        <v>1917525</v>
      </c>
      <c r="E86" s="44">
        <f>SUM(E87:E92)</f>
        <v>14200</v>
      </c>
      <c r="F86" s="44">
        <f>SUM(F87:F92)</f>
        <v>1903325</v>
      </c>
    </row>
    <row r="87" spans="1:6" ht="13.5" thickTop="1">
      <c r="A87" s="182"/>
      <c r="B87" s="181"/>
      <c r="C87" s="23" t="s">
        <v>121</v>
      </c>
      <c r="D87" s="47">
        <v>200</v>
      </c>
      <c r="E87" s="47">
        <v>200</v>
      </c>
      <c r="F87" s="47"/>
    </row>
    <row r="88" spans="1:6" ht="12.75">
      <c r="A88" s="182"/>
      <c r="B88" s="181"/>
      <c r="C88" s="25" t="s">
        <v>112</v>
      </c>
      <c r="D88" s="51">
        <v>5000</v>
      </c>
      <c r="E88" s="51">
        <v>5000</v>
      </c>
      <c r="F88" s="51"/>
    </row>
    <row r="89" spans="1:6" ht="12.75">
      <c r="A89" s="182"/>
      <c r="B89" s="181"/>
      <c r="C89" s="25" t="s">
        <v>124</v>
      </c>
      <c r="D89" s="51">
        <v>9000</v>
      </c>
      <c r="E89" s="51">
        <v>9000</v>
      </c>
      <c r="F89" s="51"/>
    </row>
    <row r="90" spans="1:6" ht="63.75">
      <c r="A90" s="182"/>
      <c r="B90" s="181"/>
      <c r="C90" s="33" t="s">
        <v>138</v>
      </c>
      <c r="D90" s="51">
        <v>480000</v>
      </c>
      <c r="E90" s="51"/>
      <c r="F90" s="51">
        <v>480000</v>
      </c>
    </row>
    <row r="91" spans="1:6" ht="38.25">
      <c r="A91" s="182"/>
      <c r="B91" s="181"/>
      <c r="C91" s="25" t="s">
        <v>128</v>
      </c>
      <c r="D91" s="47">
        <v>148325</v>
      </c>
      <c r="E91" s="47"/>
      <c r="F91" s="47">
        <v>148325</v>
      </c>
    </row>
    <row r="92" spans="1:6" ht="77.25" thickBot="1">
      <c r="A92" s="9"/>
      <c r="B92" s="183"/>
      <c r="C92" s="102" t="s">
        <v>139</v>
      </c>
      <c r="D92" s="42">
        <v>1275000</v>
      </c>
      <c r="E92" s="42"/>
      <c r="F92" s="42">
        <v>1275000</v>
      </c>
    </row>
    <row r="93" spans="1:6" ht="27" thickBot="1" thickTop="1">
      <c r="A93" s="9"/>
      <c r="B93" s="17" t="s">
        <v>67</v>
      </c>
      <c r="C93" s="18" t="s">
        <v>68</v>
      </c>
      <c r="D93" s="44">
        <f>SUM(D94:D96)</f>
        <v>74500</v>
      </c>
      <c r="E93" s="44">
        <f>SUM(E94:E96)</f>
        <v>74500</v>
      </c>
      <c r="F93" s="44">
        <f>SUM(F94:F96)</f>
        <v>0</v>
      </c>
    </row>
    <row r="94" spans="1:6" ht="13.5" thickTop="1">
      <c r="A94" s="9"/>
      <c r="B94" s="180"/>
      <c r="C94" s="25" t="s">
        <v>112</v>
      </c>
      <c r="D94" s="58">
        <v>1000</v>
      </c>
      <c r="E94" s="58">
        <v>1000</v>
      </c>
      <c r="F94" s="58"/>
    </row>
    <row r="95" spans="1:6" ht="12.75">
      <c r="A95" s="9"/>
      <c r="B95" s="181"/>
      <c r="C95" s="25" t="s">
        <v>124</v>
      </c>
      <c r="D95" s="47">
        <v>14000</v>
      </c>
      <c r="E95" s="47">
        <v>14000</v>
      </c>
      <c r="F95" s="47"/>
    </row>
    <row r="96" spans="1:6" ht="39" thickBot="1">
      <c r="A96" s="9"/>
      <c r="B96" s="28"/>
      <c r="C96" s="14" t="s">
        <v>140</v>
      </c>
      <c r="D96" s="42">
        <v>59500</v>
      </c>
      <c r="E96" s="42">
        <v>59500</v>
      </c>
      <c r="F96" s="42"/>
    </row>
    <row r="97" spans="1:6" ht="14.25" thickBot="1" thickTop="1">
      <c r="A97" s="9"/>
      <c r="B97" s="28" t="s">
        <v>69</v>
      </c>
      <c r="C97" s="34" t="s">
        <v>70</v>
      </c>
      <c r="D97" s="42">
        <f>SUM(D98:D98)</f>
        <v>1320000</v>
      </c>
      <c r="E97" s="42">
        <f>SUM(E98:E98)</f>
        <v>1320000</v>
      </c>
      <c r="F97" s="42">
        <f>SUM(F98:F98)</f>
        <v>0</v>
      </c>
    </row>
    <row r="98" spans="1:6" ht="39.75" thickBot="1" thickTop="1">
      <c r="A98" s="52"/>
      <c r="B98" s="28"/>
      <c r="C98" s="14" t="s">
        <v>141</v>
      </c>
      <c r="D98" s="44">
        <v>1320000</v>
      </c>
      <c r="E98" s="44">
        <v>1320000</v>
      </c>
      <c r="F98" s="44"/>
    </row>
    <row r="99" spans="1:6" ht="14.25" thickBot="1" thickTop="1">
      <c r="A99" s="60" t="s">
        <v>71</v>
      </c>
      <c r="B99" s="60"/>
      <c r="C99" s="7" t="s">
        <v>72</v>
      </c>
      <c r="D99" s="43">
        <f aca="true" t="shared" si="1" ref="D99:F100">D100</f>
        <v>1243771</v>
      </c>
      <c r="E99" s="43">
        <f t="shared" si="1"/>
        <v>1243771</v>
      </c>
      <c r="F99" s="43">
        <f t="shared" si="1"/>
        <v>0</v>
      </c>
    </row>
    <row r="100" spans="1:6" ht="27" thickBot="1" thickTop="1">
      <c r="A100" s="32"/>
      <c r="B100" s="17" t="s">
        <v>73</v>
      </c>
      <c r="C100" s="18" t="s">
        <v>74</v>
      </c>
      <c r="D100" s="44">
        <f t="shared" si="1"/>
        <v>1243771</v>
      </c>
      <c r="E100" s="44">
        <f t="shared" si="1"/>
        <v>1243771</v>
      </c>
      <c r="F100" s="44">
        <f t="shared" si="1"/>
        <v>0</v>
      </c>
    </row>
    <row r="101" spans="1:6" ht="39.75" thickBot="1" thickTop="1">
      <c r="A101" s="27"/>
      <c r="B101" s="28"/>
      <c r="C101" s="34" t="s">
        <v>118</v>
      </c>
      <c r="D101" s="42">
        <v>1243771</v>
      </c>
      <c r="E101" s="42">
        <v>1243771</v>
      </c>
      <c r="F101" s="42"/>
    </row>
    <row r="102" spans="1:6" ht="14.25" thickBot="1" thickTop="1">
      <c r="A102" s="35" t="s">
        <v>75</v>
      </c>
      <c r="B102" s="6"/>
      <c r="C102" s="37" t="s">
        <v>76</v>
      </c>
      <c r="D102" s="43">
        <f>D103+D105+D111+D113</f>
        <v>9892198</v>
      </c>
      <c r="E102" s="43">
        <f>E103+E105+E111+E113</f>
        <v>9892198</v>
      </c>
      <c r="F102" s="43">
        <f>F103+F105+F111+F113</f>
        <v>0</v>
      </c>
    </row>
    <row r="103" spans="1:6" ht="14.25" thickBot="1" thickTop="1">
      <c r="A103" s="32"/>
      <c r="B103" s="17" t="s">
        <v>77</v>
      </c>
      <c r="C103" s="18" t="s">
        <v>78</v>
      </c>
      <c r="D103" s="44">
        <f>D104</f>
        <v>5000</v>
      </c>
      <c r="E103" s="44">
        <f>E104</f>
        <v>5000</v>
      </c>
      <c r="F103" s="44">
        <f>F104</f>
        <v>0</v>
      </c>
    </row>
    <row r="104" spans="1:6" ht="39.75" thickBot="1" thickTop="1">
      <c r="A104" s="182"/>
      <c r="B104" s="28"/>
      <c r="C104" s="18" t="s">
        <v>129</v>
      </c>
      <c r="D104" s="44">
        <v>5000</v>
      </c>
      <c r="E104" s="44">
        <v>5000</v>
      </c>
      <c r="F104" s="44"/>
    </row>
    <row r="105" spans="1:6" ht="14.25" thickBot="1" thickTop="1">
      <c r="A105" s="182"/>
      <c r="B105" s="17" t="s">
        <v>79</v>
      </c>
      <c r="C105" s="18" t="s">
        <v>80</v>
      </c>
      <c r="D105" s="44">
        <f>SUM(D106:D110)</f>
        <v>9381270</v>
      </c>
      <c r="E105" s="44">
        <f>SUM(E106:E110)</f>
        <v>9381270</v>
      </c>
      <c r="F105" s="44">
        <f>SUM(F106:F110)</f>
        <v>0</v>
      </c>
    </row>
    <row r="106" spans="1:6" ht="13.5" thickTop="1">
      <c r="A106" s="182"/>
      <c r="B106" s="39"/>
      <c r="C106" s="26" t="s">
        <v>111</v>
      </c>
      <c r="D106" s="51">
        <v>2819608</v>
      </c>
      <c r="E106" s="51">
        <v>2819608</v>
      </c>
      <c r="F106" s="51"/>
    </row>
    <row r="107" spans="1:6" ht="12.75">
      <c r="A107" s="61"/>
      <c r="B107" s="20"/>
      <c r="C107" s="25" t="s">
        <v>112</v>
      </c>
      <c r="D107" s="47">
        <v>1830</v>
      </c>
      <c r="E107" s="47">
        <v>1830</v>
      </c>
      <c r="F107" s="47"/>
    </row>
    <row r="108" spans="1:6" ht="12.75">
      <c r="A108" s="61"/>
      <c r="B108" s="20"/>
      <c r="C108" s="62" t="s">
        <v>130</v>
      </c>
      <c r="D108" s="47">
        <v>4000</v>
      </c>
      <c r="E108" s="47">
        <v>4000</v>
      </c>
      <c r="F108" s="47"/>
    </row>
    <row r="109" spans="1:6" ht="12.75">
      <c r="A109" s="61"/>
      <c r="B109" s="20"/>
      <c r="C109" s="25" t="s">
        <v>124</v>
      </c>
      <c r="D109" s="47">
        <v>25000</v>
      </c>
      <c r="E109" s="47">
        <v>25000</v>
      </c>
      <c r="F109" s="47"/>
    </row>
    <row r="110" spans="1:6" ht="26.25" thickBot="1">
      <c r="A110" s="182"/>
      <c r="B110" s="28"/>
      <c r="C110" s="33" t="s">
        <v>131</v>
      </c>
      <c r="D110" s="47">
        <v>6530832</v>
      </c>
      <c r="E110" s="47">
        <v>6530832</v>
      </c>
      <c r="F110" s="47"/>
    </row>
    <row r="111" spans="1:6" ht="14.25" thickBot="1" thickTop="1">
      <c r="A111" s="182"/>
      <c r="B111" s="17" t="s">
        <v>81</v>
      </c>
      <c r="C111" s="18" t="s">
        <v>82</v>
      </c>
      <c r="D111" s="44">
        <f>D112</f>
        <v>500000</v>
      </c>
      <c r="E111" s="44">
        <f>E112</f>
        <v>500000</v>
      </c>
      <c r="F111" s="44">
        <f>F112</f>
        <v>0</v>
      </c>
    </row>
    <row r="112" spans="1:6" ht="39.75" thickBot="1" thickTop="1">
      <c r="A112" s="32"/>
      <c r="B112" s="17"/>
      <c r="C112" s="18" t="s">
        <v>129</v>
      </c>
      <c r="D112" s="44">
        <v>500000</v>
      </c>
      <c r="E112" s="44">
        <v>500000</v>
      </c>
      <c r="F112" s="44"/>
    </row>
    <row r="113" spans="1:6" ht="14.25" thickBot="1" thickTop="1">
      <c r="A113" s="9"/>
      <c r="B113" s="17" t="s">
        <v>83</v>
      </c>
      <c r="C113" s="18" t="s">
        <v>84</v>
      </c>
      <c r="D113" s="44">
        <f>SUM(D114:D116)</f>
        <v>5928</v>
      </c>
      <c r="E113" s="44">
        <f>SUM(E114:E116)</f>
        <v>5928</v>
      </c>
      <c r="F113" s="44">
        <f>SUM(F114:F116)</f>
        <v>0</v>
      </c>
    </row>
    <row r="114" spans="1:6" ht="39" thickTop="1">
      <c r="A114" s="9"/>
      <c r="B114" s="180"/>
      <c r="C114" s="33" t="s">
        <v>132</v>
      </c>
      <c r="D114" s="59">
        <v>3348</v>
      </c>
      <c r="E114" s="59">
        <v>3348</v>
      </c>
      <c r="F114" s="59"/>
    </row>
    <row r="115" spans="1:6" ht="12.75">
      <c r="A115" s="9"/>
      <c r="B115" s="181"/>
      <c r="C115" s="25" t="s">
        <v>112</v>
      </c>
      <c r="D115" s="47">
        <v>580</v>
      </c>
      <c r="E115" s="47">
        <v>580</v>
      </c>
      <c r="F115" s="47"/>
    </row>
    <row r="116" spans="1:6" ht="13.5" thickBot="1">
      <c r="A116" s="52"/>
      <c r="B116" s="183"/>
      <c r="C116" s="14" t="s">
        <v>124</v>
      </c>
      <c r="D116" s="42">
        <v>2000</v>
      </c>
      <c r="E116" s="42">
        <v>2000</v>
      </c>
      <c r="F116" s="42"/>
    </row>
    <row r="117" spans="1:6" ht="14.25" thickBot="1" thickTop="1">
      <c r="A117" s="35" t="s">
        <v>85</v>
      </c>
      <c r="B117" s="6"/>
      <c r="C117" s="7" t="s">
        <v>86</v>
      </c>
      <c r="D117" s="43">
        <f>D118+D121+D123+D126</f>
        <v>6528277</v>
      </c>
      <c r="E117" s="43">
        <f>E118+E121+E123+E126</f>
        <v>679788</v>
      </c>
      <c r="F117" s="43">
        <f>F118+F121+F123+F126</f>
        <v>5848489</v>
      </c>
    </row>
    <row r="118" spans="1:6" ht="14.25" thickBot="1" thickTop="1">
      <c r="A118" s="63"/>
      <c r="B118" s="64" t="s">
        <v>87</v>
      </c>
      <c r="C118" s="65" t="s">
        <v>88</v>
      </c>
      <c r="D118" s="44">
        <f>SUM(D119:D120)</f>
        <v>220000</v>
      </c>
      <c r="E118" s="44">
        <f>SUM(E119:E120)</f>
        <v>220000</v>
      </c>
      <c r="F118" s="44">
        <f>SUM(F119:F120)</f>
        <v>0</v>
      </c>
    </row>
    <row r="119" spans="1:6" ht="39" thickTop="1">
      <c r="A119" s="66"/>
      <c r="B119" s="67"/>
      <c r="C119" s="11" t="s">
        <v>118</v>
      </c>
      <c r="D119" s="51">
        <v>160000</v>
      </c>
      <c r="E119" s="51">
        <v>160000</v>
      </c>
      <c r="F119" s="51"/>
    </row>
    <row r="120" spans="1:6" ht="39" thickBot="1">
      <c r="A120" s="173"/>
      <c r="B120" s="68"/>
      <c r="C120" s="14" t="s">
        <v>129</v>
      </c>
      <c r="D120" s="48">
        <v>60000</v>
      </c>
      <c r="E120" s="48">
        <v>60000</v>
      </c>
      <c r="F120" s="48"/>
    </row>
    <row r="121" spans="1:6" ht="14.25" thickBot="1" thickTop="1">
      <c r="A121" s="173"/>
      <c r="B121" s="64" t="s">
        <v>89</v>
      </c>
      <c r="C121" s="65" t="s">
        <v>90</v>
      </c>
      <c r="D121" s="44">
        <f>D122</f>
        <v>40000</v>
      </c>
      <c r="E121" s="44">
        <f>E122</f>
        <v>40000</v>
      </c>
      <c r="F121" s="44">
        <f>F122</f>
        <v>0</v>
      </c>
    </row>
    <row r="122" spans="1:6" ht="14.25" thickBot="1" thickTop="1">
      <c r="A122" s="66"/>
      <c r="B122" s="64"/>
      <c r="C122" s="18" t="s">
        <v>124</v>
      </c>
      <c r="D122" s="44">
        <v>40000</v>
      </c>
      <c r="E122" s="44">
        <v>40000</v>
      </c>
      <c r="F122" s="44"/>
    </row>
    <row r="123" spans="1:6" ht="14.25" thickBot="1" thickTop="1">
      <c r="A123" s="66"/>
      <c r="B123" s="64" t="s">
        <v>91</v>
      </c>
      <c r="C123" s="65" t="s">
        <v>92</v>
      </c>
      <c r="D123" s="44">
        <f>SUM(D124:D125)</f>
        <v>419788</v>
      </c>
      <c r="E123" s="44">
        <f>SUM(E124:E125)</f>
        <v>419788</v>
      </c>
      <c r="F123" s="44">
        <f>SUM(F124:F125)</f>
        <v>0</v>
      </c>
    </row>
    <row r="124" spans="1:6" ht="13.5" thickTop="1">
      <c r="A124" s="66"/>
      <c r="B124" s="67"/>
      <c r="C124" s="11" t="s">
        <v>112</v>
      </c>
      <c r="D124" s="58">
        <v>600</v>
      </c>
      <c r="E124" s="58">
        <v>600</v>
      </c>
      <c r="F124" s="58"/>
    </row>
    <row r="125" spans="1:6" ht="51.75" thickBot="1">
      <c r="A125" s="66"/>
      <c r="B125" s="68"/>
      <c r="C125" s="69" t="s">
        <v>133</v>
      </c>
      <c r="D125" s="42">
        <v>419188</v>
      </c>
      <c r="E125" s="42">
        <v>419188</v>
      </c>
      <c r="F125" s="42"/>
    </row>
    <row r="126" spans="1:6" ht="14.25" thickBot="1" thickTop="1">
      <c r="A126" s="66"/>
      <c r="B126" s="68" t="s">
        <v>93</v>
      </c>
      <c r="C126" s="34" t="s">
        <v>70</v>
      </c>
      <c r="D126" s="42">
        <f>SUM(D127:D128)</f>
        <v>5848489</v>
      </c>
      <c r="E126" s="42">
        <f>SUM(E127:E128)</f>
        <v>0</v>
      </c>
      <c r="F126" s="42">
        <f>SUM(F127:F128)</f>
        <v>5848489</v>
      </c>
    </row>
    <row r="127" spans="1:6" ht="64.5" thickTop="1">
      <c r="A127" s="66"/>
      <c r="B127" s="67"/>
      <c r="C127" s="11" t="s">
        <v>142</v>
      </c>
      <c r="D127" s="58">
        <v>4712187</v>
      </c>
      <c r="E127" s="58"/>
      <c r="F127" s="58">
        <v>4712187</v>
      </c>
    </row>
    <row r="128" spans="1:6" ht="77.25" thickBot="1">
      <c r="A128" s="70"/>
      <c r="B128" s="68"/>
      <c r="C128" s="99" t="s">
        <v>143</v>
      </c>
      <c r="D128" s="42">
        <v>1136302</v>
      </c>
      <c r="E128" s="42"/>
      <c r="F128" s="42">
        <v>1136302</v>
      </c>
    </row>
    <row r="129" spans="1:6" ht="14.25" thickBot="1" thickTop="1">
      <c r="A129" s="6" t="s">
        <v>94</v>
      </c>
      <c r="B129" s="6"/>
      <c r="C129" s="7" t="s">
        <v>95</v>
      </c>
      <c r="D129" s="43">
        <f>D130+D134+D137</f>
        <v>1950106</v>
      </c>
      <c r="E129" s="43">
        <f>E130+E134+E137</f>
        <v>35650</v>
      </c>
      <c r="F129" s="43">
        <f>F130+F134+F137</f>
        <v>1914456</v>
      </c>
    </row>
    <row r="130" spans="1:6" ht="14.25" thickBot="1" thickTop="1">
      <c r="A130" s="54"/>
      <c r="B130" s="71">
        <v>85403</v>
      </c>
      <c r="C130" s="72" t="s">
        <v>96</v>
      </c>
      <c r="D130" s="44">
        <f>SUM(D131:D133)</f>
        <v>1924456</v>
      </c>
      <c r="E130" s="44">
        <f>SUM(E131:E133)</f>
        <v>10000</v>
      </c>
      <c r="F130" s="44">
        <f>SUM(F131:F133)</f>
        <v>1914456</v>
      </c>
    </row>
    <row r="131" spans="1:6" ht="13.5" thickTop="1">
      <c r="A131" s="73"/>
      <c r="B131" s="174"/>
      <c r="C131" s="75" t="s">
        <v>111</v>
      </c>
      <c r="D131" s="46">
        <v>5000</v>
      </c>
      <c r="E131" s="46">
        <v>5000</v>
      </c>
      <c r="F131" s="46"/>
    </row>
    <row r="132" spans="1:6" ht="12.75">
      <c r="A132" s="73"/>
      <c r="B132" s="175"/>
      <c r="C132" s="25" t="s">
        <v>124</v>
      </c>
      <c r="D132" s="47">
        <v>5000</v>
      </c>
      <c r="E132" s="47">
        <v>5000</v>
      </c>
      <c r="F132" s="47"/>
    </row>
    <row r="133" spans="1:6" ht="77.25" thickBot="1">
      <c r="A133" s="73"/>
      <c r="B133" s="175"/>
      <c r="C133" s="103" t="s">
        <v>139</v>
      </c>
      <c r="D133" s="51">
        <v>1914456</v>
      </c>
      <c r="E133" s="51"/>
      <c r="F133" s="51">
        <v>1914456</v>
      </c>
    </row>
    <row r="134" spans="1:6" ht="27" thickBot="1" thickTop="1">
      <c r="A134" s="73"/>
      <c r="B134" s="77">
        <v>85406</v>
      </c>
      <c r="C134" s="78" t="s">
        <v>97</v>
      </c>
      <c r="D134" s="44">
        <f>SUM(D135:D136)</f>
        <v>650</v>
      </c>
      <c r="E134" s="44">
        <f>SUM(E135:E136)</f>
        <v>650</v>
      </c>
      <c r="F134" s="44">
        <f>SUM(F135:F136)</f>
        <v>0</v>
      </c>
    </row>
    <row r="135" spans="1:6" ht="13.5" thickTop="1">
      <c r="A135" s="73"/>
      <c r="B135" s="174"/>
      <c r="C135" s="25" t="s">
        <v>112</v>
      </c>
      <c r="D135" s="46">
        <v>650</v>
      </c>
      <c r="E135" s="46">
        <v>650</v>
      </c>
      <c r="F135" s="46"/>
    </row>
    <row r="136" spans="1:6" ht="13.5" thickBot="1">
      <c r="A136" s="73"/>
      <c r="B136" s="176"/>
      <c r="C136" s="14" t="s">
        <v>124</v>
      </c>
      <c r="D136" s="48"/>
      <c r="E136" s="48"/>
      <c r="F136" s="48"/>
    </row>
    <row r="137" spans="1:6" ht="14.25" thickBot="1" thickTop="1">
      <c r="A137" s="57"/>
      <c r="B137" s="76">
        <v>85407</v>
      </c>
      <c r="C137" s="79" t="s">
        <v>98</v>
      </c>
      <c r="D137" s="42">
        <f>SUM(D138:D139)</f>
        <v>25000</v>
      </c>
      <c r="E137" s="42">
        <f>SUM(E138:E139)</f>
        <v>25000</v>
      </c>
      <c r="F137" s="42">
        <f>SUM(F138:F139)</f>
        <v>0</v>
      </c>
    </row>
    <row r="138" spans="1:6" ht="13.5" thickTop="1">
      <c r="A138" s="57"/>
      <c r="B138" s="74"/>
      <c r="C138" s="25" t="s">
        <v>112</v>
      </c>
      <c r="D138" s="51">
        <v>2000</v>
      </c>
      <c r="E138" s="51">
        <v>2000</v>
      </c>
      <c r="F138" s="51"/>
    </row>
    <row r="139" spans="1:6" ht="13.5" thickBot="1">
      <c r="A139" s="6"/>
      <c r="B139" s="76"/>
      <c r="C139" s="14" t="s">
        <v>111</v>
      </c>
      <c r="D139" s="42">
        <v>23000</v>
      </c>
      <c r="E139" s="42">
        <v>23000</v>
      </c>
      <c r="F139" s="42"/>
    </row>
    <row r="140" spans="1:6" ht="14.25" thickBot="1" thickTop="1">
      <c r="A140" s="80" t="s">
        <v>99</v>
      </c>
      <c r="B140" s="81"/>
      <c r="C140" s="82" t="s">
        <v>100</v>
      </c>
      <c r="D140" s="83">
        <f>D141+D143</f>
        <v>1776500</v>
      </c>
      <c r="E140" s="83">
        <f>E141+E143</f>
        <v>76500</v>
      </c>
      <c r="F140" s="83">
        <f>F141+F143</f>
        <v>1700000</v>
      </c>
    </row>
    <row r="141" spans="1:6" ht="14.25" thickBot="1" thickTop="1">
      <c r="A141" s="84"/>
      <c r="B141" s="81" t="s">
        <v>101</v>
      </c>
      <c r="C141" s="85" t="s">
        <v>102</v>
      </c>
      <c r="D141" s="42">
        <f>D142</f>
        <v>76500</v>
      </c>
      <c r="E141" s="42">
        <f>E142</f>
        <v>76500</v>
      </c>
      <c r="F141" s="42">
        <f>F142</f>
        <v>0</v>
      </c>
    </row>
    <row r="142" spans="1:6" ht="52.5" thickBot="1" thickTop="1">
      <c r="A142" s="86"/>
      <c r="B142" s="87"/>
      <c r="C142" s="88" t="s">
        <v>122</v>
      </c>
      <c r="D142" s="44">
        <v>76500</v>
      </c>
      <c r="E142" s="44">
        <v>76500</v>
      </c>
      <c r="F142" s="44"/>
    </row>
    <row r="143" spans="1:6" ht="14.25" thickBot="1" thickTop="1">
      <c r="A143" s="86"/>
      <c r="B143" s="89" t="s">
        <v>103</v>
      </c>
      <c r="C143" s="90" t="s">
        <v>104</v>
      </c>
      <c r="D143" s="44">
        <f>SUM(D144)</f>
        <v>1700000</v>
      </c>
      <c r="E143" s="44">
        <f>SUM(E144)</f>
        <v>0</v>
      </c>
      <c r="F143" s="44">
        <f>SUM(F144)</f>
        <v>1700000</v>
      </c>
    </row>
    <row r="144" spans="1:6" ht="78" thickBot="1" thickTop="1">
      <c r="A144" s="80"/>
      <c r="B144" s="91"/>
      <c r="C144" s="99" t="s">
        <v>144</v>
      </c>
      <c r="D144" s="42">
        <v>1700000</v>
      </c>
      <c r="E144" s="42"/>
      <c r="F144" s="42">
        <v>1700000</v>
      </c>
    </row>
    <row r="145" spans="1:6" ht="14.25" thickBot="1" thickTop="1">
      <c r="A145" s="177" t="s">
        <v>105</v>
      </c>
      <c r="B145" s="178"/>
      <c r="C145" s="179"/>
      <c r="D145" s="43">
        <f>D18+D31+D39+D50+D63+D70+D74+D79+D99+D102+D117+D129+D15+D140+D28</f>
        <v>131073651</v>
      </c>
      <c r="E145" s="43">
        <f>E18+E31+E39+E50+E63+E70+E74+E79+E99+E102+E117+E129+E15+E140+E28</f>
        <v>100547471</v>
      </c>
      <c r="F145" s="43">
        <f>F18+F31+F39+F50+F63+F70+F74+F79+F99+F102+F117+F129+F15+F140+F28</f>
        <v>30526180</v>
      </c>
    </row>
    <row r="146" ht="13.5" thickTop="1"/>
  </sheetData>
  <mergeCells count="24">
    <mergeCell ref="D12:F12"/>
    <mergeCell ref="D13:D14"/>
    <mergeCell ref="E13:F13"/>
    <mergeCell ref="A41:A42"/>
    <mergeCell ref="A12:A13"/>
    <mergeCell ref="B12:B13"/>
    <mergeCell ref="C12:C13"/>
    <mergeCell ref="A48:A49"/>
    <mergeCell ref="B48:B49"/>
    <mergeCell ref="A61:A62"/>
    <mergeCell ref="B65:B67"/>
    <mergeCell ref="A81:A82"/>
    <mergeCell ref="B81:B82"/>
    <mergeCell ref="B84:B85"/>
    <mergeCell ref="A87:A91"/>
    <mergeCell ref="B87:B92"/>
    <mergeCell ref="B94:B95"/>
    <mergeCell ref="A104:A106"/>
    <mergeCell ref="A110:A111"/>
    <mergeCell ref="B114:B116"/>
    <mergeCell ref="A120:A121"/>
    <mergeCell ref="B131:B133"/>
    <mergeCell ref="B135:B136"/>
    <mergeCell ref="A145:C145"/>
  </mergeCells>
  <printOptions horizontalCentered="1"/>
  <pageMargins left="0.15748031496062992" right="0.1968503937007874" top="0.551181102362204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8.8515625" style="0" bestFit="1" customWidth="1"/>
    <col min="3" max="3" width="40.421875" style="0" customWidth="1"/>
    <col min="4" max="4" width="11.57421875" style="0" customWidth="1"/>
    <col min="5" max="5" width="12.57421875" style="0" customWidth="1"/>
    <col min="6" max="6" width="13.7109375" style="0" customWidth="1"/>
  </cols>
  <sheetData>
    <row r="1" spans="1:4" ht="12.75">
      <c r="A1" s="139" t="s">
        <v>269</v>
      </c>
      <c r="B1" s="139"/>
      <c r="C1" s="139"/>
      <c r="D1" s="139"/>
    </row>
    <row r="2" spans="1:4" ht="12.75">
      <c r="A2" s="139"/>
      <c r="B2" s="139"/>
      <c r="C2" s="139"/>
      <c r="D2" s="139"/>
    </row>
    <row r="3" spans="1:4" ht="12.75">
      <c r="A3" s="139"/>
      <c r="B3" s="139"/>
      <c r="C3" s="139"/>
      <c r="D3" s="139"/>
    </row>
    <row r="4" spans="3:4" ht="12.75">
      <c r="C4" s="164"/>
      <c r="D4" s="164" t="s">
        <v>265</v>
      </c>
    </row>
    <row r="5" spans="3:4" ht="12.75">
      <c r="C5" s="164"/>
      <c r="D5" s="164" t="s">
        <v>145</v>
      </c>
    </row>
    <row r="6" spans="3:4" ht="12.75">
      <c r="C6" s="164"/>
      <c r="D6" s="164" t="s">
        <v>146</v>
      </c>
    </row>
    <row r="7" ht="12.75">
      <c r="F7" s="1"/>
    </row>
    <row r="8" ht="12.75">
      <c r="F8" s="1"/>
    </row>
    <row r="9" spans="1:6" ht="29.25" customHeight="1">
      <c r="A9" s="171" t="s">
        <v>258</v>
      </c>
      <c r="B9" s="171"/>
      <c r="C9" s="171"/>
      <c r="D9" s="171"/>
      <c r="E9" s="171"/>
      <c r="F9" s="171"/>
    </row>
    <row r="10" spans="1:6" ht="12.75">
      <c r="A10" s="5"/>
      <c r="B10" s="5"/>
      <c r="C10" s="5"/>
      <c r="D10" s="104" t="s">
        <v>107</v>
      </c>
      <c r="E10" s="5"/>
      <c r="F10" s="5"/>
    </row>
    <row r="11" spans="1:6" s="94" customFormat="1" ht="15" customHeight="1">
      <c r="A11" s="197" t="s">
        <v>3</v>
      </c>
      <c r="B11" s="199" t="s">
        <v>4</v>
      </c>
      <c r="C11" s="197" t="s">
        <v>5</v>
      </c>
      <c r="D11" s="172" t="s">
        <v>0</v>
      </c>
      <c r="E11" s="172"/>
      <c r="F11" s="191"/>
    </row>
    <row r="12" spans="1:6" s="94" customFormat="1" ht="15" customHeight="1">
      <c r="A12" s="198"/>
      <c r="B12" s="200"/>
      <c r="C12" s="198"/>
      <c r="D12" s="192" t="s">
        <v>1</v>
      </c>
      <c r="E12" s="172" t="s">
        <v>2</v>
      </c>
      <c r="F12" s="191"/>
    </row>
    <row r="13" spans="1:6" s="97" customFormat="1" ht="15" customHeight="1" thickBot="1">
      <c r="A13" s="105"/>
      <c r="B13" s="106"/>
      <c r="C13" s="105"/>
      <c r="D13" s="193"/>
      <c r="E13" s="107" t="s">
        <v>6</v>
      </c>
      <c r="F13" s="107" t="s">
        <v>7</v>
      </c>
    </row>
    <row r="14" spans="1:6" ht="19.5" customHeight="1" thickBot="1" thickTop="1">
      <c r="A14" s="6" t="s">
        <v>13</v>
      </c>
      <c r="B14" s="6"/>
      <c r="C14" s="7" t="s">
        <v>14</v>
      </c>
      <c r="D14" s="108">
        <f>D15</f>
        <v>10514500</v>
      </c>
      <c r="E14" s="108">
        <f>E15</f>
        <v>0</v>
      </c>
      <c r="F14" s="108">
        <f>F15</f>
        <v>10514500</v>
      </c>
    </row>
    <row r="15" spans="1:6" ht="19.5" customHeight="1" thickBot="1" thickTop="1">
      <c r="A15" s="50"/>
      <c r="B15" s="17" t="s">
        <v>15</v>
      </c>
      <c r="C15" s="18" t="s">
        <v>16</v>
      </c>
      <c r="D15" s="109">
        <f>SUM(D16:D16)</f>
        <v>10514500</v>
      </c>
      <c r="E15" s="109">
        <f>SUM(E16:E16)</f>
        <v>0</v>
      </c>
      <c r="F15" s="109">
        <f>SUM(F16:F16)</f>
        <v>10514500</v>
      </c>
    </row>
    <row r="16" spans="1:6" ht="116.25" thickBot="1" thickTop="1">
      <c r="A16" s="140"/>
      <c r="B16" s="110"/>
      <c r="C16" s="111" t="s">
        <v>134</v>
      </c>
      <c r="D16" s="112">
        <f aca="true" t="shared" si="0" ref="D16:D34">SUM(E16:F16)</f>
        <v>10514500</v>
      </c>
      <c r="E16" s="112"/>
      <c r="F16" s="112">
        <v>10514500</v>
      </c>
    </row>
    <row r="17" spans="1:6" ht="19.5" customHeight="1" thickBot="1" thickTop="1">
      <c r="A17" s="6" t="s">
        <v>17</v>
      </c>
      <c r="B17" s="6"/>
      <c r="C17" s="113" t="s">
        <v>18</v>
      </c>
      <c r="D17" s="108">
        <f>D18</f>
        <v>454750</v>
      </c>
      <c r="E17" s="108">
        <f>E18</f>
        <v>454750</v>
      </c>
      <c r="F17" s="108">
        <f>F18</f>
        <v>0</v>
      </c>
    </row>
    <row r="18" spans="1:6" ht="19.5" customHeight="1" thickBot="1" thickTop="1">
      <c r="A18" s="50"/>
      <c r="B18" s="17" t="s">
        <v>19</v>
      </c>
      <c r="C18" s="18" t="s">
        <v>20</v>
      </c>
      <c r="D18" s="109">
        <f>SUM(D19)</f>
        <v>454750</v>
      </c>
      <c r="E18" s="109">
        <f>SUM(E19)</f>
        <v>454750</v>
      </c>
      <c r="F18" s="109">
        <f>SUM(F19)</f>
        <v>0</v>
      </c>
    </row>
    <row r="19" spans="1:6" ht="103.5" thickBot="1" thickTop="1">
      <c r="A19" s="140"/>
      <c r="B19" s="110"/>
      <c r="C19" s="111" t="s">
        <v>135</v>
      </c>
      <c r="D19" s="112">
        <f t="shared" si="0"/>
        <v>454750</v>
      </c>
      <c r="E19" s="112">
        <v>454750</v>
      </c>
      <c r="F19" s="112"/>
    </row>
    <row r="20" spans="1:6" ht="19.5" customHeight="1" thickBot="1" thickTop="1">
      <c r="A20" s="114" t="s">
        <v>24</v>
      </c>
      <c r="B20" s="115"/>
      <c r="C20" s="82" t="s">
        <v>25</v>
      </c>
      <c r="D20" s="116">
        <f>D21</f>
        <v>510000</v>
      </c>
      <c r="E20" s="116">
        <f>E21</f>
        <v>0</v>
      </c>
      <c r="F20" s="116">
        <f>F21</f>
        <v>510000</v>
      </c>
    </row>
    <row r="21" spans="1:6" ht="19.5" customHeight="1" thickBot="1" thickTop="1">
      <c r="A21" s="141"/>
      <c r="B21" s="117" t="s">
        <v>31</v>
      </c>
      <c r="C21" s="118" t="s">
        <v>32</v>
      </c>
      <c r="D21" s="109">
        <f>SUM(D22:D22)</f>
        <v>510000</v>
      </c>
      <c r="E21" s="109">
        <f>SUM(E22:E22)</f>
        <v>0</v>
      </c>
      <c r="F21" s="109">
        <f>SUM(F22:F22)</f>
        <v>510000</v>
      </c>
    </row>
    <row r="22" spans="1:6" ht="116.25" thickBot="1" thickTop="1">
      <c r="A22" s="140"/>
      <c r="B22" s="110"/>
      <c r="C22" s="111" t="s">
        <v>147</v>
      </c>
      <c r="D22" s="112">
        <f t="shared" si="0"/>
        <v>510000</v>
      </c>
      <c r="E22" s="112"/>
      <c r="F22" s="112">
        <v>510000</v>
      </c>
    </row>
    <row r="23" spans="1:6" ht="19.5" customHeight="1" thickBot="1" thickTop="1">
      <c r="A23" s="35" t="s">
        <v>35</v>
      </c>
      <c r="B23" s="6"/>
      <c r="C23" s="7" t="s">
        <v>36</v>
      </c>
      <c r="D23" s="116">
        <f>D24</f>
        <v>1275000</v>
      </c>
      <c r="E23" s="116">
        <f>E24</f>
        <v>425000</v>
      </c>
      <c r="F23" s="116">
        <f>F24</f>
        <v>850000</v>
      </c>
    </row>
    <row r="24" spans="1:6" ht="19.5" customHeight="1" thickBot="1" thickTop="1">
      <c r="A24" s="142"/>
      <c r="B24" s="119" t="s">
        <v>39</v>
      </c>
      <c r="C24" s="118" t="s">
        <v>40</v>
      </c>
      <c r="D24" s="109">
        <f>SUM(D25:D26)</f>
        <v>1275000</v>
      </c>
      <c r="E24" s="109">
        <f>SUM(E25:E26)</f>
        <v>425000</v>
      </c>
      <c r="F24" s="109">
        <f>SUM(F25:F26)</f>
        <v>850000</v>
      </c>
    </row>
    <row r="25" spans="1:6" ht="51.75" thickTop="1">
      <c r="A25" s="143"/>
      <c r="B25" s="144"/>
      <c r="C25" s="26" t="s">
        <v>137</v>
      </c>
      <c r="D25" s="120">
        <f t="shared" si="0"/>
        <v>425000</v>
      </c>
      <c r="E25" s="120">
        <v>425000</v>
      </c>
      <c r="F25" s="120"/>
    </row>
    <row r="26" spans="1:6" ht="115.5" thickBot="1">
      <c r="A26" s="140"/>
      <c r="B26" s="145"/>
      <c r="C26" s="111" t="s">
        <v>136</v>
      </c>
      <c r="D26" s="112">
        <f t="shared" si="0"/>
        <v>850000</v>
      </c>
      <c r="E26" s="112"/>
      <c r="F26" s="112">
        <v>850000</v>
      </c>
    </row>
    <row r="27" spans="1:6" ht="14.25" thickBot="1" thickTop="1">
      <c r="A27" s="114" t="s">
        <v>59</v>
      </c>
      <c r="B27" s="115"/>
      <c r="C27" s="121" t="s">
        <v>60</v>
      </c>
      <c r="D27" s="116">
        <f>D28+D31+D33</f>
        <v>3134500</v>
      </c>
      <c r="E27" s="116">
        <f>E28+E31+E33</f>
        <v>1379500</v>
      </c>
      <c r="F27" s="116">
        <f>F28+F31+F33</f>
        <v>1755000</v>
      </c>
    </row>
    <row r="28" spans="1:6" ht="14.25" thickBot="1" thickTop="1">
      <c r="A28" s="142"/>
      <c r="B28" s="122" t="s">
        <v>65</v>
      </c>
      <c r="C28" s="123" t="s">
        <v>66</v>
      </c>
      <c r="D28" s="124">
        <f>SUM(D29:D30)</f>
        <v>1755000</v>
      </c>
      <c r="E28" s="124">
        <f>SUM(E29:E30)</f>
        <v>0</v>
      </c>
      <c r="F28" s="124">
        <f>SUM(F29:F30)</f>
        <v>1755000</v>
      </c>
    </row>
    <row r="29" spans="1:6" ht="102.75" thickTop="1">
      <c r="A29" s="143"/>
      <c r="B29" s="144"/>
      <c r="C29" s="125" t="s">
        <v>139</v>
      </c>
      <c r="D29" s="120">
        <f t="shared" si="0"/>
        <v>1275000</v>
      </c>
      <c r="E29" s="120"/>
      <c r="F29" s="120">
        <v>1275000</v>
      </c>
    </row>
    <row r="30" spans="1:6" ht="77.25" thickBot="1">
      <c r="A30" s="143"/>
      <c r="B30" s="145"/>
      <c r="C30" s="33" t="s">
        <v>138</v>
      </c>
      <c r="D30" s="126">
        <f t="shared" si="0"/>
        <v>480000</v>
      </c>
      <c r="E30" s="126"/>
      <c r="F30" s="126">
        <v>480000</v>
      </c>
    </row>
    <row r="31" spans="1:6" ht="39.75" thickBot="1" thickTop="1">
      <c r="A31" s="143"/>
      <c r="B31" s="122" t="s">
        <v>67</v>
      </c>
      <c r="C31" s="123" t="s">
        <v>68</v>
      </c>
      <c r="D31" s="124">
        <f>SUM(D32:D32)</f>
        <v>59500</v>
      </c>
      <c r="E31" s="124">
        <f>SUM(E32:E32)</f>
        <v>59500</v>
      </c>
      <c r="F31" s="124">
        <f>SUM(F32:F32)</f>
        <v>0</v>
      </c>
    </row>
    <row r="32" spans="1:6" ht="52.5" thickBot="1" thickTop="1">
      <c r="A32" s="143"/>
      <c r="B32" s="110"/>
      <c r="C32" s="14" t="s">
        <v>140</v>
      </c>
      <c r="D32" s="112">
        <f t="shared" si="0"/>
        <v>59500</v>
      </c>
      <c r="E32" s="112">
        <v>59500</v>
      </c>
      <c r="F32" s="112"/>
    </row>
    <row r="33" spans="1:6" ht="14.25" thickBot="1" thickTop="1">
      <c r="A33" s="143"/>
      <c r="B33" s="119" t="s">
        <v>69</v>
      </c>
      <c r="C33" s="118" t="s">
        <v>70</v>
      </c>
      <c r="D33" s="109">
        <f>SUM(D34)</f>
        <v>1320000</v>
      </c>
      <c r="E33" s="109">
        <f>SUM(E34)</f>
        <v>1320000</v>
      </c>
      <c r="F33" s="109">
        <f>SUM(F34)</f>
        <v>0</v>
      </c>
    </row>
    <row r="34" spans="1:6" ht="52.5" thickBot="1" thickTop="1">
      <c r="A34" s="140"/>
      <c r="B34" s="110"/>
      <c r="C34" s="14" t="s">
        <v>141</v>
      </c>
      <c r="D34" s="124">
        <f t="shared" si="0"/>
        <v>1320000</v>
      </c>
      <c r="E34" s="124">
        <v>1320000</v>
      </c>
      <c r="F34" s="124"/>
    </row>
    <row r="35" spans="1:6" ht="27" thickBot="1" thickTop="1">
      <c r="A35" s="114" t="s">
        <v>85</v>
      </c>
      <c r="B35" s="115"/>
      <c r="C35" s="82" t="s">
        <v>86</v>
      </c>
      <c r="D35" s="116">
        <f>D36</f>
        <v>5848489</v>
      </c>
      <c r="E35" s="116">
        <f>E36</f>
        <v>0</v>
      </c>
      <c r="F35" s="116">
        <f>F36</f>
        <v>5848489</v>
      </c>
    </row>
    <row r="36" spans="1:6" ht="14.25" thickBot="1" thickTop="1">
      <c r="A36" s="142"/>
      <c r="B36" s="119" t="s">
        <v>93</v>
      </c>
      <c r="C36" s="118" t="s">
        <v>70</v>
      </c>
      <c r="D36" s="109">
        <f>SUM(D37:D38)</f>
        <v>5848489</v>
      </c>
      <c r="E36" s="109">
        <f>SUM(E37:E38)</f>
        <v>0</v>
      </c>
      <c r="F36" s="109">
        <f>SUM(F37:F38)</f>
        <v>5848489</v>
      </c>
    </row>
    <row r="37" spans="1:6" ht="77.25" thickTop="1">
      <c r="A37" s="143"/>
      <c r="B37" s="144"/>
      <c r="C37" s="11" t="s">
        <v>142</v>
      </c>
      <c r="D37" s="126">
        <f>SUM(E37:F37)</f>
        <v>4712187</v>
      </c>
      <c r="E37" s="126"/>
      <c r="F37" s="126">
        <v>4712187</v>
      </c>
    </row>
    <row r="38" spans="1:6" ht="105" customHeight="1" thickBot="1">
      <c r="A38" s="140"/>
      <c r="B38" s="145"/>
      <c r="C38" s="111" t="s">
        <v>143</v>
      </c>
      <c r="D38" s="112">
        <f>SUM(E38:F38)</f>
        <v>1136302</v>
      </c>
      <c r="E38" s="112"/>
      <c r="F38" s="112">
        <v>1136302</v>
      </c>
    </row>
    <row r="39" spans="1:6" ht="19.5" customHeight="1" thickBot="1" thickTop="1">
      <c r="A39" s="114" t="s">
        <v>94</v>
      </c>
      <c r="B39" s="114"/>
      <c r="C39" s="127" t="s">
        <v>95</v>
      </c>
      <c r="D39" s="116">
        <f>D40</f>
        <v>1914456</v>
      </c>
      <c r="E39" s="116">
        <f>E40</f>
        <v>0</v>
      </c>
      <c r="F39" s="116">
        <f>F40</f>
        <v>1914456</v>
      </c>
    </row>
    <row r="40" spans="1:6" ht="19.5" customHeight="1" thickBot="1" thickTop="1">
      <c r="A40" s="128"/>
      <c r="B40" s="129">
        <v>85403</v>
      </c>
      <c r="C40" s="130" t="s">
        <v>96</v>
      </c>
      <c r="D40" s="109">
        <f>SUM(D41:D41)</f>
        <v>1914456</v>
      </c>
      <c r="E40" s="109">
        <f>SUM(E41:E41)</f>
        <v>0</v>
      </c>
      <c r="F40" s="109">
        <f>SUM(F41:F41)</f>
        <v>1914456</v>
      </c>
    </row>
    <row r="41" spans="1:6" ht="103.5" thickBot="1" thickTop="1">
      <c r="A41" s="147"/>
      <c r="B41" s="136"/>
      <c r="C41" s="111" t="s">
        <v>139</v>
      </c>
      <c r="D41" s="112">
        <f>SUM(E41:F41)</f>
        <v>1914456</v>
      </c>
      <c r="E41" s="112"/>
      <c r="F41" s="112">
        <v>1914456</v>
      </c>
    </row>
    <row r="42" spans="1:6" ht="19.5" customHeight="1" thickBot="1" thickTop="1">
      <c r="A42" s="114" t="s">
        <v>99</v>
      </c>
      <c r="B42" s="131"/>
      <c r="C42" s="127" t="s">
        <v>100</v>
      </c>
      <c r="D42" s="116">
        <f>D45+D43</f>
        <v>1776500</v>
      </c>
      <c r="E42" s="116">
        <f>E45+E43</f>
        <v>76500</v>
      </c>
      <c r="F42" s="116">
        <f>F45+F43</f>
        <v>1700000</v>
      </c>
    </row>
    <row r="43" spans="1:6" ht="19.5" customHeight="1" thickBot="1" thickTop="1">
      <c r="A43" s="146"/>
      <c r="B43" s="133" t="s">
        <v>101</v>
      </c>
      <c r="C43" s="134" t="s">
        <v>102</v>
      </c>
      <c r="D43" s="109">
        <f>SUM(D44)</f>
        <v>76500</v>
      </c>
      <c r="E43" s="109">
        <f>SUM(E44)</f>
        <v>76500</v>
      </c>
      <c r="F43" s="109">
        <f>SUM(F44)</f>
        <v>0</v>
      </c>
    </row>
    <row r="44" spans="1:6" ht="52.5" thickBot="1" thickTop="1">
      <c r="A44" s="132"/>
      <c r="B44" s="135"/>
      <c r="C44" s="25" t="s">
        <v>148</v>
      </c>
      <c r="D44" s="109">
        <f>SUM(E44:F44)</f>
        <v>76500</v>
      </c>
      <c r="E44" s="109">
        <v>76500</v>
      </c>
      <c r="F44" s="109"/>
    </row>
    <row r="45" spans="1:6" ht="19.5" customHeight="1" thickBot="1" thickTop="1">
      <c r="A45" s="128"/>
      <c r="B45" s="136">
        <v>92120</v>
      </c>
      <c r="C45" s="137" t="s">
        <v>104</v>
      </c>
      <c r="D45" s="109">
        <f>SUM(D46)</f>
        <v>1700000</v>
      </c>
      <c r="E45" s="109">
        <f>SUM(E46)</f>
        <v>0</v>
      </c>
      <c r="F45" s="109">
        <f>SUM(F46)</f>
        <v>1700000</v>
      </c>
    </row>
    <row r="46" spans="1:6" ht="103.5" thickBot="1" thickTop="1">
      <c r="A46" s="115"/>
      <c r="B46" s="129"/>
      <c r="C46" s="111" t="s">
        <v>144</v>
      </c>
      <c r="D46" s="124">
        <f>SUM(E46:F46)</f>
        <v>1700000</v>
      </c>
      <c r="E46" s="124"/>
      <c r="F46" s="124">
        <v>1700000</v>
      </c>
    </row>
    <row r="47" spans="1:6" ht="14.25" thickBot="1" thickTop="1">
      <c r="A47" s="194" t="s">
        <v>105</v>
      </c>
      <c r="B47" s="195"/>
      <c r="C47" s="196"/>
      <c r="D47" s="138">
        <f>D14+D17+D20+D23+D27+D35+D39+D42</f>
        <v>25428195</v>
      </c>
      <c r="E47" s="138">
        <f>E14+E17+E20+E23+E27+E35+E39+E42</f>
        <v>2335750</v>
      </c>
      <c r="F47" s="116">
        <f>F14+F17+F20+F23+F27+F35+F39+F42</f>
        <v>23092445</v>
      </c>
    </row>
    <row r="48" spans="2:4" ht="13.5" thickTop="1">
      <c r="B48" s="139"/>
      <c r="C48" s="139"/>
      <c r="D48" s="139"/>
    </row>
    <row r="49" spans="2:4" ht="12.75">
      <c r="B49" s="139"/>
      <c r="C49" s="139"/>
      <c r="D49" s="139"/>
    </row>
    <row r="50" spans="2:4" ht="12.75">
      <c r="B50" s="139"/>
      <c r="C50" s="139"/>
      <c r="D50" s="139"/>
    </row>
    <row r="51" spans="2:4" ht="12.75">
      <c r="B51" s="139"/>
      <c r="C51" s="139"/>
      <c r="D51" s="139"/>
    </row>
    <row r="52" spans="2:4" ht="12.75">
      <c r="B52" s="139"/>
      <c r="C52" s="139"/>
      <c r="D52" s="139"/>
    </row>
    <row r="53" spans="2:4" ht="12.75">
      <c r="B53" s="139"/>
      <c r="C53" s="139"/>
      <c r="D53" s="139"/>
    </row>
    <row r="54" spans="2:4" ht="12.75">
      <c r="B54" s="139"/>
      <c r="C54" s="139"/>
      <c r="D54" s="139"/>
    </row>
    <row r="55" spans="2:4" ht="12.75">
      <c r="B55" s="139"/>
      <c r="C55" s="139"/>
      <c r="D55" s="139"/>
    </row>
    <row r="56" spans="2:4" ht="12.75">
      <c r="B56" s="139"/>
      <c r="C56" s="139"/>
      <c r="D56" s="139"/>
    </row>
    <row r="57" spans="2:4" ht="12.75">
      <c r="B57" s="139"/>
      <c r="C57" s="139"/>
      <c r="D57" s="139"/>
    </row>
    <row r="58" spans="2:4" ht="12.75">
      <c r="B58" s="139"/>
      <c r="C58" s="139"/>
      <c r="D58" s="139"/>
    </row>
    <row r="59" spans="2:4" ht="12.75">
      <c r="B59" s="139"/>
      <c r="C59" s="139"/>
      <c r="D59" s="139"/>
    </row>
    <row r="60" spans="2:4" ht="12.75">
      <c r="B60" s="139"/>
      <c r="C60" s="139"/>
      <c r="D60" s="139"/>
    </row>
    <row r="61" spans="2:4" ht="12.75">
      <c r="B61" s="139"/>
      <c r="C61" s="139"/>
      <c r="D61" s="139"/>
    </row>
    <row r="62" spans="2:4" ht="12.75">
      <c r="B62" s="139"/>
      <c r="C62" s="139"/>
      <c r="D62" s="139"/>
    </row>
    <row r="63" spans="2:4" ht="12.75">
      <c r="B63" s="139"/>
      <c r="C63" s="139"/>
      <c r="D63" s="139"/>
    </row>
    <row r="64" spans="2:4" ht="12.75">
      <c r="B64" s="139"/>
      <c r="C64" s="139"/>
      <c r="D64" s="139"/>
    </row>
    <row r="65" spans="2:4" ht="12.75">
      <c r="B65" s="139"/>
      <c r="C65" s="139"/>
      <c r="D65" s="139"/>
    </row>
    <row r="66" spans="2:4" ht="12.75">
      <c r="B66" s="139"/>
      <c r="C66" s="139"/>
      <c r="D66" s="139"/>
    </row>
    <row r="67" spans="2:4" ht="12.75">
      <c r="B67" s="139"/>
      <c r="C67" s="139"/>
      <c r="D67" s="139"/>
    </row>
    <row r="68" spans="2:4" ht="12.75">
      <c r="B68" s="139"/>
      <c r="C68" s="139"/>
      <c r="D68" s="139"/>
    </row>
    <row r="69" spans="2:4" ht="12.75">
      <c r="B69" s="139"/>
      <c r="C69" s="139"/>
      <c r="D69" s="139"/>
    </row>
  </sheetData>
  <mergeCells count="8">
    <mergeCell ref="A47:C47"/>
    <mergeCell ref="A11:A12"/>
    <mergeCell ref="B11:B12"/>
    <mergeCell ref="C11:C12"/>
    <mergeCell ref="A9:F9"/>
    <mergeCell ref="D11:F11"/>
    <mergeCell ref="D12:D13"/>
    <mergeCell ref="E12:F12"/>
  </mergeCells>
  <printOptions horizontalCentered="1"/>
  <pageMargins left="0.3937007874015748" right="0.3937007874015748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139" customWidth="1"/>
    <col min="2" max="2" width="6.8515625" style="139" customWidth="1"/>
    <col min="3" max="3" width="7.7109375" style="139" customWidth="1"/>
    <col min="4" max="4" width="39.421875" style="139" customWidth="1"/>
    <col min="5" max="5" width="12.7109375" style="139" customWidth="1"/>
    <col min="6" max="7" width="10.140625" style="139" customWidth="1"/>
    <col min="8" max="9" width="13.140625" style="139" customWidth="1"/>
    <col min="10" max="10" width="17.421875" style="139" customWidth="1"/>
    <col min="11" max="16384" width="9.140625" style="139" customWidth="1"/>
  </cols>
  <sheetData>
    <row r="1" spans="1:6" ht="12.75">
      <c r="A1" s="139" t="s">
        <v>270</v>
      </c>
      <c r="E1"/>
      <c r="F1"/>
    </row>
    <row r="4" spans="1:8" ht="12.75">
      <c r="A4"/>
      <c r="H4" s="164" t="s">
        <v>266</v>
      </c>
    </row>
    <row r="5" ht="12.75">
      <c r="H5" s="164" t="s">
        <v>145</v>
      </c>
    </row>
    <row r="6" ht="12.75">
      <c r="H6" s="164" t="s">
        <v>146</v>
      </c>
    </row>
    <row r="7" ht="12.75">
      <c r="J7" s="1"/>
    </row>
    <row r="9" spans="1:10" ht="12.75">
      <c r="A9" s="215" t="s">
        <v>149</v>
      </c>
      <c r="B9" s="215"/>
      <c r="C9" s="215"/>
      <c r="D9" s="215"/>
      <c r="E9" s="215"/>
      <c r="F9" s="215"/>
      <c r="G9" s="215"/>
      <c r="H9" s="215"/>
      <c r="I9" s="215"/>
      <c r="J9" s="215"/>
    </row>
    <row r="10" spans="1:10" ht="10.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9" t="s">
        <v>150</v>
      </c>
    </row>
    <row r="11" spans="1:10" s="150" customFormat="1" ht="15.75" customHeight="1">
      <c r="A11" s="216" t="s">
        <v>151</v>
      </c>
      <c r="B11" s="216" t="s">
        <v>3</v>
      </c>
      <c r="C11" s="216" t="s">
        <v>152</v>
      </c>
      <c r="D11" s="217" t="s">
        <v>153</v>
      </c>
      <c r="E11" s="217" t="s">
        <v>154</v>
      </c>
      <c r="F11" s="217"/>
      <c r="G11" s="217"/>
      <c r="H11" s="217"/>
      <c r="I11" s="217"/>
      <c r="J11" s="217" t="s">
        <v>155</v>
      </c>
    </row>
    <row r="12" spans="1:10" s="150" customFormat="1" ht="16.5" customHeight="1">
      <c r="A12" s="216"/>
      <c r="B12" s="216"/>
      <c r="C12" s="216"/>
      <c r="D12" s="217"/>
      <c r="E12" s="217" t="s">
        <v>156</v>
      </c>
      <c r="F12" s="217" t="s">
        <v>157</v>
      </c>
      <c r="G12" s="217"/>
      <c r="H12" s="217"/>
      <c r="I12" s="217"/>
      <c r="J12" s="217"/>
    </row>
    <row r="13" spans="1:10" s="150" customFormat="1" ht="29.25" customHeight="1">
      <c r="A13" s="216"/>
      <c r="B13" s="216"/>
      <c r="C13" s="216"/>
      <c r="D13" s="217"/>
      <c r="E13" s="217"/>
      <c r="F13" s="217" t="s">
        <v>158</v>
      </c>
      <c r="G13" s="217" t="s">
        <v>159</v>
      </c>
      <c r="H13" s="217" t="s">
        <v>259</v>
      </c>
      <c r="I13" s="217" t="s">
        <v>160</v>
      </c>
      <c r="J13" s="217"/>
    </row>
    <row r="14" spans="1:10" s="150" customFormat="1" ht="19.5" customHeight="1">
      <c r="A14" s="216"/>
      <c r="B14" s="216"/>
      <c r="C14" s="216"/>
      <c r="D14" s="217"/>
      <c r="E14" s="217"/>
      <c r="F14" s="217"/>
      <c r="G14" s="217"/>
      <c r="H14" s="217"/>
      <c r="I14" s="217"/>
      <c r="J14" s="217"/>
    </row>
    <row r="15" spans="1:10" s="150" customFormat="1" ht="9.75" customHeight="1">
      <c r="A15" s="216"/>
      <c r="B15" s="216"/>
      <c r="C15" s="216"/>
      <c r="D15" s="217"/>
      <c r="E15" s="217"/>
      <c r="F15" s="217"/>
      <c r="G15" s="217"/>
      <c r="H15" s="217"/>
      <c r="I15" s="217"/>
      <c r="J15" s="217"/>
    </row>
    <row r="16" spans="1:10" ht="51">
      <c r="A16" s="151" t="s">
        <v>161</v>
      </c>
      <c r="B16" s="152">
        <v>600</v>
      </c>
      <c r="C16" s="152">
        <v>60014</v>
      </c>
      <c r="D16" s="153" t="s">
        <v>162</v>
      </c>
      <c r="E16" s="24">
        <v>170000</v>
      </c>
      <c r="F16" s="24"/>
      <c r="G16" s="154">
        <v>25500</v>
      </c>
      <c r="H16" s="155"/>
      <c r="I16" s="24">
        <v>144500</v>
      </c>
      <c r="J16" s="165" t="s">
        <v>163</v>
      </c>
    </row>
    <row r="17" spans="1:10" ht="51">
      <c r="A17" s="151" t="s">
        <v>164</v>
      </c>
      <c r="B17" s="152">
        <v>600</v>
      </c>
      <c r="C17" s="152">
        <v>60014</v>
      </c>
      <c r="D17" s="153" t="s">
        <v>165</v>
      </c>
      <c r="E17" s="24">
        <v>1250000</v>
      </c>
      <c r="F17" s="24"/>
      <c r="G17" s="154">
        <v>187500</v>
      </c>
      <c r="H17" s="155"/>
      <c r="I17" s="24">
        <v>1062500</v>
      </c>
      <c r="J17" s="165" t="s">
        <v>163</v>
      </c>
    </row>
    <row r="18" spans="1:10" ht="89.25">
      <c r="A18" s="151" t="s">
        <v>166</v>
      </c>
      <c r="B18" s="152">
        <v>600</v>
      </c>
      <c r="C18" s="152">
        <v>60014</v>
      </c>
      <c r="D18" s="153" t="s">
        <v>167</v>
      </c>
      <c r="E18" s="24">
        <v>3000000</v>
      </c>
      <c r="F18" s="24"/>
      <c r="G18" s="154">
        <v>450000</v>
      </c>
      <c r="H18" s="155"/>
      <c r="I18" s="24">
        <v>2550000</v>
      </c>
      <c r="J18" s="165" t="s">
        <v>163</v>
      </c>
    </row>
    <row r="19" spans="1:10" ht="67.5">
      <c r="A19" s="210" t="s">
        <v>168</v>
      </c>
      <c r="B19" s="210">
        <v>600</v>
      </c>
      <c r="C19" s="210">
        <v>60014</v>
      </c>
      <c r="D19" s="218" t="s">
        <v>169</v>
      </c>
      <c r="E19" s="208">
        <v>1400000</v>
      </c>
      <c r="F19" s="201"/>
      <c r="G19" s="206">
        <v>30000</v>
      </c>
      <c r="H19" s="162" t="s">
        <v>260</v>
      </c>
      <c r="I19" s="208">
        <v>1190000</v>
      </c>
      <c r="J19" s="203" t="s">
        <v>163</v>
      </c>
    </row>
    <row r="20" spans="1:10" ht="25.5">
      <c r="A20" s="211"/>
      <c r="B20" s="211"/>
      <c r="C20" s="211"/>
      <c r="D20" s="219"/>
      <c r="E20" s="214"/>
      <c r="F20" s="202"/>
      <c r="G20" s="207"/>
      <c r="H20" s="155" t="s">
        <v>261</v>
      </c>
      <c r="I20" s="209"/>
      <c r="J20" s="204"/>
    </row>
    <row r="21" spans="1:10" ht="38.25">
      <c r="A21" s="151" t="s">
        <v>170</v>
      </c>
      <c r="B21" s="152">
        <v>600</v>
      </c>
      <c r="C21" s="152">
        <v>60014</v>
      </c>
      <c r="D21" s="153" t="s">
        <v>171</v>
      </c>
      <c r="E21" s="24">
        <v>50000</v>
      </c>
      <c r="F21" s="24">
        <v>7500</v>
      </c>
      <c r="G21" s="24"/>
      <c r="H21" s="155"/>
      <c r="I21" s="24">
        <v>42500</v>
      </c>
      <c r="J21" s="155" t="s">
        <v>163</v>
      </c>
    </row>
    <row r="22" spans="1:10" ht="25.5">
      <c r="A22" s="151" t="s">
        <v>172</v>
      </c>
      <c r="B22" s="152">
        <v>600</v>
      </c>
      <c r="C22" s="152">
        <v>60014</v>
      </c>
      <c r="D22" s="153" t="s">
        <v>173</v>
      </c>
      <c r="E22" s="24">
        <v>50000</v>
      </c>
      <c r="F22" s="24">
        <v>7500</v>
      </c>
      <c r="G22" s="24"/>
      <c r="H22" s="155"/>
      <c r="I22" s="24">
        <v>42500</v>
      </c>
      <c r="J22" s="155" t="s">
        <v>163</v>
      </c>
    </row>
    <row r="23" spans="1:10" ht="25.5">
      <c r="A23" s="151" t="s">
        <v>174</v>
      </c>
      <c r="B23" s="152">
        <v>600</v>
      </c>
      <c r="C23" s="152">
        <v>60014</v>
      </c>
      <c r="D23" s="153" t="s">
        <v>175</v>
      </c>
      <c r="E23" s="24">
        <v>1100000</v>
      </c>
      <c r="F23" s="24"/>
      <c r="G23" s="154">
        <v>165000</v>
      </c>
      <c r="H23" s="155"/>
      <c r="I23" s="24">
        <v>935000</v>
      </c>
      <c r="J23" s="155" t="s">
        <v>163</v>
      </c>
    </row>
    <row r="24" spans="1:10" ht="38.25">
      <c r="A24" s="151" t="s">
        <v>176</v>
      </c>
      <c r="B24" s="152">
        <v>600</v>
      </c>
      <c r="C24" s="152">
        <v>60014</v>
      </c>
      <c r="D24" s="153" t="s">
        <v>177</v>
      </c>
      <c r="E24" s="24">
        <v>3000000</v>
      </c>
      <c r="F24" s="24"/>
      <c r="G24" s="154">
        <v>450000</v>
      </c>
      <c r="H24" s="155"/>
      <c r="I24" s="24">
        <v>2550000</v>
      </c>
      <c r="J24" s="155" t="s">
        <v>163</v>
      </c>
    </row>
    <row r="25" spans="1:10" ht="25.5">
      <c r="A25" s="151" t="s">
        <v>178</v>
      </c>
      <c r="B25" s="152">
        <v>600</v>
      </c>
      <c r="C25" s="152">
        <v>60014</v>
      </c>
      <c r="D25" s="153" t="s">
        <v>179</v>
      </c>
      <c r="E25" s="24">
        <v>1000000</v>
      </c>
      <c r="F25" s="24"/>
      <c r="G25" s="154">
        <v>150000</v>
      </c>
      <c r="H25" s="155"/>
      <c r="I25" s="24">
        <v>850000</v>
      </c>
      <c r="J25" s="155" t="s">
        <v>163</v>
      </c>
    </row>
    <row r="26" spans="1:10" ht="25.5">
      <c r="A26" s="151" t="s">
        <v>180</v>
      </c>
      <c r="B26" s="152">
        <v>600</v>
      </c>
      <c r="C26" s="152">
        <v>60014</v>
      </c>
      <c r="D26" s="153" t="s">
        <v>181</v>
      </c>
      <c r="E26" s="24">
        <v>1350000</v>
      </c>
      <c r="F26" s="24"/>
      <c r="G26" s="154">
        <v>202500</v>
      </c>
      <c r="H26" s="155"/>
      <c r="I26" s="24">
        <v>1147500</v>
      </c>
      <c r="J26" s="155" t="s">
        <v>163</v>
      </c>
    </row>
    <row r="27" spans="1:10" ht="25.5">
      <c r="A27" s="151" t="s">
        <v>182</v>
      </c>
      <c r="B27" s="152">
        <v>600</v>
      </c>
      <c r="C27" s="152">
        <v>60014</v>
      </c>
      <c r="D27" s="156" t="s">
        <v>183</v>
      </c>
      <c r="E27" s="24">
        <v>300000</v>
      </c>
      <c r="F27" s="24">
        <v>300000</v>
      </c>
      <c r="G27" s="24"/>
      <c r="H27" s="155"/>
      <c r="I27" s="24"/>
      <c r="J27" s="155" t="s">
        <v>163</v>
      </c>
    </row>
    <row r="28" spans="1:10" ht="25.5">
      <c r="A28" s="151" t="s">
        <v>184</v>
      </c>
      <c r="B28" s="152">
        <v>600</v>
      </c>
      <c r="C28" s="152">
        <v>60014</v>
      </c>
      <c r="D28" s="153" t="s">
        <v>185</v>
      </c>
      <c r="E28" s="24">
        <v>16000</v>
      </c>
      <c r="F28" s="24"/>
      <c r="G28" s="24">
        <v>16000</v>
      </c>
      <c r="H28" s="155"/>
      <c r="I28" s="24"/>
      <c r="J28" s="155" t="s">
        <v>163</v>
      </c>
    </row>
    <row r="29" spans="1:10" ht="25.5">
      <c r="A29" s="151" t="s">
        <v>186</v>
      </c>
      <c r="B29" s="152">
        <v>600</v>
      </c>
      <c r="C29" s="152">
        <v>60014</v>
      </c>
      <c r="D29" s="153" t="s">
        <v>187</v>
      </c>
      <c r="E29" s="24">
        <v>23000</v>
      </c>
      <c r="F29" s="24"/>
      <c r="G29" s="24">
        <v>23000</v>
      </c>
      <c r="H29" s="155"/>
      <c r="I29" s="24"/>
      <c r="J29" s="155" t="s">
        <v>188</v>
      </c>
    </row>
    <row r="30" spans="1:10" ht="25.5">
      <c r="A30" s="151" t="s">
        <v>189</v>
      </c>
      <c r="B30" s="152">
        <v>600</v>
      </c>
      <c r="C30" s="152">
        <v>60014</v>
      </c>
      <c r="D30" s="153" t="s">
        <v>190</v>
      </c>
      <c r="E30" s="24">
        <v>40000</v>
      </c>
      <c r="F30" s="24"/>
      <c r="G30" s="24">
        <v>40000</v>
      </c>
      <c r="H30" s="155"/>
      <c r="I30" s="24"/>
      <c r="J30" s="155" t="s">
        <v>163</v>
      </c>
    </row>
    <row r="31" spans="1:10" ht="25.5">
      <c r="A31" s="151" t="s">
        <v>191</v>
      </c>
      <c r="B31" s="152">
        <v>700</v>
      </c>
      <c r="C31" s="152">
        <v>70005</v>
      </c>
      <c r="D31" s="153" t="s">
        <v>192</v>
      </c>
      <c r="E31" s="24">
        <v>400000</v>
      </c>
      <c r="F31" s="24"/>
      <c r="G31" s="24">
        <v>400000</v>
      </c>
      <c r="H31" s="155"/>
      <c r="I31" s="24"/>
      <c r="J31" s="155" t="s">
        <v>188</v>
      </c>
    </row>
    <row r="32" spans="1:10" ht="25.5">
      <c r="A32" s="151" t="s">
        <v>193</v>
      </c>
      <c r="B32" s="152">
        <v>700</v>
      </c>
      <c r="C32" s="152">
        <v>70005</v>
      </c>
      <c r="D32" s="153" t="s">
        <v>194</v>
      </c>
      <c r="E32" s="24">
        <v>400000</v>
      </c>
      <c r="F32" s="24"/>
      <c r="G32" s="24">
        <v>400000</v>
      </c>
      <c r="H32" s="155"/>
      <c r="I32" s="24"/>
      <c r="J32" s="155" t="s">
        <v>188</v>
      </c>
    </row>
    <row r="33" spans="1:10" ht="25.5">
      <c r="A33" s="151" t="s">
        <v>195</v>
      </c>
      <c r="B33" s="152">
        <v>700</v>
      </c>
      <c r="C33" s="152">
        <v>70005</v>
      </c>
      <c r="D33" s="157" t="s">
        <v>196</v>
      </c>
      <c r="E33" s="24">
        <v>110000</v>
      </c>
      <c r="F33" s="24"/>
      <c r="G33" s="154">
        <v>110000</v>
      </c>
      <c r="H33" s="155"/>
      <c r="I33" s="24"/>
      <c r="J33" s="155" t="s">
        <v>188</v>
      </c>
    </row>
    <row r="34" spans="1:10" ht="25.5">
      <c r="A34" s="151" t="s">
        <v>197</v>
      </c>
      <c r="B34" s="152">
        <v>710</v>
      </c>
      <c r="C34" s="152">
        <v>71014</v>
      </c>
      <c r="D34" s="158" t="s">
        <v>198</v>
      </c>
      <c r="E34" s="24">
        <v>600000</v>
      </c>
      <c r="F34" s="24"/>
      <c r="G34" s="154">
        <v>90000</v>
      </c>
      <c r="H34" s="155"/>
      <c r="I34" s="24">
        <v>510000</v>
      </c>
      <c r="J34" s="155" t="s">
        <v>188</v>
      </c>
    </row>
    <row r="35" spans="1:10" ht="25.5">
      <c r="A35" s="151" t="s">
        <v>199</v>
      </c>
      <c r="B35" s="152">
        <v>750</v>
      </c>
      <c r="C35" s="152">
        <v>75020</v>
      </c>
      <c r="D35" s="153" t="s">
        <v>200</v>
      </c>
      <c r="E35" s="24">
        <v>30500</v>
      </c>
      <c r="F35" s="24"/>
      <c r="G35" s="24">
        <v>30500</v>
      </c>
      <c r="H35" s="155"/>
      <c r="I35" s="24"/>
      <c r="J35" s="155" t="s">
        <v>188</v>
      </c>
    </row>
    <row r="36" spans="1:10" ht="38.25">
      <c r="A36" s="151" t="s">
        <v>201</v>
      </c>
      <c r="B36" s="152">
        <v>750</v>
      </c>
      <c r="C36" s="152">
        <v>75020</v>
      </c>
      <c r="D36" s="153" t="s">
        <v>202</v>
      </c>
      <c r="E36" s="24">
        <v>55000</v>
      </c>
      <c r="F36" s="24"/>
      <c r="G36" s="24">
        <v>55000</v>
      </c>
      <c r="H36" s="155"/>
      <c r="I36" s="24"/>
      <c r="J36" s="155" t="s">
        <v>188</v>
      </c>
    </row>
    <row r="37" spans="1:10" ht="25.5">
      <c r="A37" s="151" t="s">
        <v>203</v>
      </c>
      <c r="B37" s="152">
        <v>750</v>
      </c>
      <c r="C37" s="152">
        <v>75020</v>
      </c>
      <c r="D37" s="153" t="s">
        <v>204</v>
      </c>
      <c r="E37" s="24">
        <v>28000</v>
      </c>
      <c r="F37" s="24"/>
      <c r="G37" s="24">
        <v>28000</v>
      </c>
      <c r="H37" s="155"/>
      <c r="I37" s="24"/>
      <c r="J37" s="155" t="s">
        <v>188</v>
      </c>
    </row>
    <row r="38" spans="1:10" ht="25.5">
      <c r="A38" s="151" t="s">
        <v>205</v>
      </c>
      <c r="B38" s="152">
        <v>750</v>
      </c>
      <c r="C38" s="152">
        <v>75020</v>
      </c>
      <c r="D38" s="153" t="s">
        <v>206</v>
      </c>
      <c r="E38" s="24">
        <v>40000</v>
      </c>
      <c r="F38" s="24"/>
      <c r="G38" s="24">
        <v>40000</v>
      </c>
      <c r="H38" s="155"/>
      <c r="I38" s="24"/>
      <c r="J38" s="155" t="s">
        <v>188</v>
      </c>
    </row>
    <row r="39" spans="1:10" ht="25.5">
      <c r="A39" s="151" t="s">
        <v>207</v>
      </c>
      <c r="B39" s="152">
        <v>750</v>
      </c>
      <c r="C39" s="152">
        <v>75020</v>
      </c>
      <c r="D39" s="153" t="s">
        <v>208</v>
      </c>
      <c r="E39" s="24">
        <v>15000</v>
      </c>
      <c r="F39" s="24"/>
      <c r="G39" s="24">
        <v>15000</v>
      </c>
      <c r="H39" s="155"/>
      <c r="I39" s="24"/>
      <c r="J39" s="155" t="s">
        <v>188</v>
      </c>
    </row>
    <row r="40" spans="1:10" ht="25.5">
      <c r="A40" s="151" t="s">
        <v>209</v>
      </c>
      <c r="B40" s="152">
        <v>750</v>
      </c>
      <c r="C40" s="152">
        <v>75020</v>
      </c>
      <c r="D40" s="153" t="s">
        <v>210</v>
      </c>
      <c r="E40" s="24">
        <v>33550</v>
      </c>
      <c r="F40" s="24"/>
      <c r="G40" s="154">
        <v>33550</v>
      </c>
      <c r="H40" s="155"/>
      <c r="I40" s="24"/>
      <c r="J40" s="155" t="s">
        <v>188</v>
      </c>
    </row>
    <row r="41" spans="1:10" ht="25.5">
      <c r="A41" s="151" t="s">
        <v>211</v>
      </c>
      <c r="B41" s="152">
        <v>750</v>
      </c>
      <c r="C41" s="152">
        <v>75020</v>
      </c>
      <c r="D41" s="153" t="s">
        <v>212</v>
      </c>
      <c r="E41" s="24">
        <v>1000000</v>
      </c>
      <c r="F41" s="24"/>
      <c r="G41" s="154">
        <v>150000</v>
      </c>
      <c r="H41" s="155"/>
      <c r="I41" s="24">
        <v>850000</v>
      </c>
      <c r="J41" s="155" t="s">
        <v>188</v>
      </c>
    </row>
    <row r="42" spans="1:10" ht="38.25">
      <c r="A42" s="151" t="s">
        <v>213</v>
      </c>
      <c r="B42" s="152">
        <v>801</v>
      </c>
      <c r="C42" s="152">
        <v>80120</v>
      </c>
      <c r="D42" s="153" t="s">
        <v>214</v>
      </c>
      <c r="E42" s="24">
        <v>80000</v>
      </c>
      <c r="F42" s="24"/>
      <c r="G42" s="154">
        <v>80000</v>
      </c>
      <c r="H42" s="155"/>
      <c r="I42" s="24"/>
      <c r="J42" s="155" t="s">
        <v>188</v>
      </c>
    </row>
    <row r="43" spans="1:10" ht="38.25">
      <c r="A43" s="151" t="s">
        <v>215</v>
      </c>
      <c r="B43" s="152">
        <v>801</v>
      </c>
      <c r="C43" s="152">
        <v>80120</v>
      </c>
      <c r="D43" s="157" t="s">
        <v>216</v>
      </c>
      <c r="E43" s="24">
        <v>513000</v>
      </c>
      <c r="F43" s="24"/>
      <c r="G43" s="154">
        <v>513000</v>
      </c>
      <c r="H43" s="155"/>
      <c r="I43" s="24"/>
      <c r="J43" s="155" t="s">
        <v>188</v>
      </c>
    </row>
    <row r="44" spans="1:10" ht="67.5">
      <c r="A44" s="210" t="s">
        <v>217</v>
      </c>
      <c r="B44" s="210">
        <v>801</v>
      </c>
      <c r="C44" s="210">
        <v>80130</v>
      </c>
      <c r="D44" s="212" t="s">
        <v>218</v>
      </c>
      <c r="E44" s="208">
        <v>1065992</v>
      </c>
      <c r="F44" s="201"/>
      <c r="G44" s="201">
        <v>917667</v>
      </c>
      <c r="H44" s="162" t="s">
        <v>262</v>
      </c>
      <c r="I44" s="201"/>
      <c r="J44" s="203" t="s">
        <v>188</v>
      </c>
    </row>
    <row r="45" spans="1:10" ht="25.5">
      <c r="A45" s="211"/>
      <c r="B45" s="211"/>
      <c r="C45" s="211"/>
      <c r="D45" s="213"/>
      <c r="E45" s="214"/>
      <c r="F45" s="202"/>
      <c r="G45" s="202"/>
      <c r="H45" s="155" t="s">
        <v>263</v>
      </c>
      <c r="I45" s="202"/>
      <c r="J45" s="204"/>
    </row>
    <row r="46" spans="1:10" ht="25.5">
      <c r="A46" s="151" t="s">
        <v>219</v>
      </c>
      <c r="B46" s="152">
        <v>801</v>
      </c>
      <c r="C46" s="152">
        <v>80130</v>
      </c>
      <c r="D46" s="157" t="s">
        <v>220</v>
      </c>
      <c r="E46" s="24">
        <v>650000</v>
      </c>
      <c r="F46" s="24"/>
      <c r="G46" s="24">
        <v>170000</v>
      </c>
      <c r="H46" s="155"/>
      <c r="I46" s="24">
        <v>480000</v>
      </c>
      <c r="J46" s="155" t="s">
        <v>188</v>
      </c>
    </row>
    <row r="47" spans="1:10" ht="38.25">
      <c r="A47" s="151" t="s">
        <v>221</v>
      </c>
      <c r="B47" s="152">
        <v>801</v>
      </c>
      <c r="C47" s="152">
        <v>80130</v>
      </c>
      <c r="D47" s="153" t="s">
        <v>222</v>
      </c>
      <c r="E47" s="24">
        <v>1470000</v>
      </c>
      <c r="F47" s="24"/>
      <c r="G47" s="154">
        <v>195000</v>
      </c>
      <c r="H47" s="155"/>
      <c r="I47" s="24">
        <v>1275000</v>
      </c>
      <c r="J47" s="155" t="s">
        <v>188</v>
      </c>
    </row>
    <row r="48" spans="1:10" ht="38.25">
      <c r="A48" s="151" t="s">
        <v>223</v>
      </c>
      <c r="B48" s="152">
        <v>801</v>
      </c>
      <c r="C48" s="152">
        <v>80130</v>
      </c>
      <c r="D48" s="157" t="s">
        <v>224</v>
      </c>
      <c r="E48" s="24">
        <v>70000</v>
      </c>
      <c r="F48" s="24">
        <v>70000</v>
      </c>
      <c r="G48" s="24"/>
      <c r="H48" s="155"/>
      <c r="I48" s="24"/>
      <c r="J48" s="155" t="s">
        <v>188</v>
      </c>
    </row>
    <row r="49" spans="1:10" ht="38.25">
      <c r="A49" s="151" t="s">
        <v>225</v>
      </c>
      <c r="B49" s="152">
        <v>801</v>
      </c>
      <c r="C49" s="152">
        <v>80130</v>
      </c>
      <c r="D49" s="157" t="s">
        <v>226</v>
      </c>
      <c r="E49" s="24">
        <v>898895</v>
      </c>
      <c r="F49" s="24"/>
      <c r="G49" s="24">
        <v>898895</v>
      </c>
      <c r="H49" s="155"/>
      <c r="I49" s="24"/>
      <c r="J49" s="155" t="s">
        <v>188</v>
      </c>
    </row>
    <row r="50" spans="1:10" ht="51">
      <c r="A50" s="151" t="s">
        <v>227</v>
      </c>
      <c r="B50" s="152">
        <v>801</v>
      </c>
      <c r="C50" s="152">
        <v>80130</v>
      </c>
      <c r="D50" s="153" t="s">
        <v>228</v>
      </c>
      <c r="E50" s="24">
        <v>35000</v>
      </c>
      <c r="F50" s="24">
        <v>35000</v>
      </c>
      <c r="G50" s="24"/>
      <c r="H50" s="155"/>
      <c r="I50" s="24"/>
      <c r="J50" s="155" t="s">
        <v>188</v>
      </c>
    </row>
    <row r="51" spans="1:10" ht="25.5">
      <c r="A51" s="151" t="s">
        <v>229</v>
      </c>
      <c r="B51" s="152">
        <v>801</v>
      </c>
      <c r="C51" s="152">
        <v>80130</v>
      </c>
      <c r="D51" s="153" t="s">
        <v>230</v>
      </c>
      <c r="E51" s="24">
        <v>250000</v>
      </c>
      <c r="F51" s="24"/>
      <c r="G51" s="24">
        <v>250000</v>
      </c>
      <c r="H51" s="155"/>
      <c r="I51" s="24"/>
      <c r="J51" s="155" t="s">
        <v>188</v>
      </c>
    </row>
    <row r="52" spans="1:10" ht="89.25">
      <c r="A52" s="151" t="s">
        <v>231</v>
      </c>
      <c r="B52" s="152">
        <v>851</v>
      </c>
      <c r="C52" s="152">
        <v>85111</v>
      </c>
      <c r="D52" s="157" t="s">
        <v>232</v>
      </c>
      <c r="E52" s="24">
        <v>141096</v>
      </c>
      <c r="F52" s="24"/>
      <c r="G52" s="24">
        <v>141096</v>
      </c>
      <c r="H52" s="155"/>
      <c r="I52" s="24"/>
      <c r="J52" s="155" t="s">
        <v>267</v>
      </c>
    </row>
    <row r="53" spans="1:10" ht="89.25">
      <c r="A53" s="151" t="s">
        <v>233</v>
      </c>
      <c r="B53" s="152">
        <v>851</v>
      </c>
      <c r="C53" s="152">
        <v>85111</v>
      </c>
      <c r="D53" s="157" t="s">
        <v>234</v>
      </c>
      <c r="E53" s="24">
        <v>1360000</v>
      </c>
      <c r="F53" s="24"/>
      <c r="G53" s="24">
        <v>1360000</v>
      </c>
      <c r="H53" s="155"/>
      <c r="I53" s="24"/>
      <c r="J53" s="155" t="s">
        <v>267</v>
      </c>
    </row>
    <row r="54" spans="1:10" ht="114.75">
      <c r="A54" s="151" t="s">
        <v>235</v>
      </c>
      <c r="B54" s="152">
        <v>851</v>
      </c>
      <c r="C54" s="152">
        <v>85111</v>
      </c>
      <c r="D54" s="153" t="s">
        <v>236</v>
      </c>
      <c r="E54" s="24">
        <v>1000000</v>
      </c>
      <c r="F54" s="24"/>
      <c r="G54" s="24">
        <v>1000000</v>
      </c>
      <c r="H54" s="155"/>
      <c r="I54" s="24"/>
      <c r="J54" s="155" t="s">
        <v>267</v>
      </c>
    </row>
    <row r="55" spans="1:10" ht="25.5">
      <c r="A55" s="151" t="s">
        <v>237</v>
      </c>
      <c r="B55" s="152">
        <v>852</v>
      </c>
      <c r="C55" s="152">
        <v>85202</v>
      </c>
      <c r="D55" s="157" t="s">
        <v>238</v>
      </c>
      <c r="E55" s="24">
        <v>618798</v>
      </c>
      <c r="F55" s="24"/>
      <c r="G55" s="24">
        <v>618798</v>
      </c>
      <c r="H55" s="155"/>
      <c r="I55" s="24"/>
      <c r="J55" s="155" t="s">
        <v>188</v>
      </c>
    </row>
    <row r="56" spans="1:10" ht="25.5">
      <c r="A56" s="151" t="s">
        <v>239</v>
      </c>
      <c r="B56" s="152">
        <v>852</v>
      </c>
      <c r="C56" s="152">
        <v>85202</v>
      </c>
      <c r="D56" s="157" t="s">
        <v>240</v>
      </c>
      <c r="E56" s="24">
        <v>40000</v>
      </c>
      <c r="F56" s="24">
        <v>40000</v>
      </c>
      <c r="G56" s="24"/>
      <c r="H56" s="155"/>
      <c r="I56" s="24"/>
      <c r="J56" s="155" t="s">
        <v>188</v>
      </c>
    </row>
    <row r="57" spans="1:10" ht="25.5">
      <c r="A57" s="151" t="s">
        <v>241</v>
      </c>
      <c r="B57" s="152">
        <v>852</v>
      </c>
      <c r="C57" s="152">
        <v>85202</v>
      </c>
      <c r="D57" s="157" t="s">
        <v>242</v>
      </c>
      <c r="E57" s="24">
        <v>20000</v>
      </c>
      <c r="F57" s="24"/>
      <c r="G57" s="24">
        <v>20000</v>
      </c>
      <c r="H57" s="155"/>
      <c r="I57" s="24"/>
      <c r="J57" s="155" t="s">
        <v>188</v>
      </c>
    </row>
    <row r="58" spans="1:10" ht="25.5">
      <c r="A58" s="151" t="s">
        <v>243</v>
      </c>
      <c r="B58" s="152">
        <v>853</v>
      </c>
      <c r="C58" s="152">
        <v>85333</v>
      </c>
      <c r="D58" s="153" t="s">
        <v>244</v>
      </c>
      <c r="E58" s="24">
        <v>7000</v>
      </c>
      <c r="F58" s="24">
        <v>7000</v>
      </c>
      <c r="G58" s="24"/>
      <c r="H58" s="155"/>
      <c r="I58" s="24"/>
      <c r="J58" s="155" t="s">
        <v>245</v>
      </c>
    </row>
    <row r="59" spans="1:10" ht="25.5">
      <c r="A59" s="151" t="s">
        <v>246</v>
      </c>
      <c r="B59" s="152">
        <v>853</v>
      </c>
      <c r="C59" s="152">
        <v>85395</v>
      </c>
      <c r="D59" s="157" t="s">
        <v>247</v>
      </c>
      <c r="E59" s="24">
        <v>5543750</v>
      </c>
      <c r="F59" s="24">
        <v>831563</v>
      </c>
      <c r="G59" s="24"/>
      <c r="H59" s="155"/>
      <c r="I59" s="24">
        <v>4712187</v>
      </c>
      <c r="J59" s="155" t="s">
        <v>188</v>
      </c>
    </row>
    <row r="60" spans="1:10" ht="38.25">
      <c r="A60" s="151" t="s">
        <v>248</v>
      </c>
      <c r="B60" s="152">
        <v>853</v>
      </c>
      <c r="C60" s="152">
        <v>85395</v>
      </c>
      <c r="D60" s="157" t="s">
        <v>249</v>
      </c>
      <c r="E60" s="24">
        <v>1075708</v>
      </c>
      <c r="F60" s="24">
        <v>125000</v>
      </c>
      <c r="G60" s="24">
        <v>234406</v>
      </c>
      <c r="H60" s="155"/>
      <c r="I60" s="24">
        <v>716302</v>
      </c>
      <c r="J60" s="155" t="s">
        <v>188</v>
      </c>
    </row>
    <row r="61" spans="1:10" ht="25.5">
      <c r="A61" s="151" t="s">
        <v>250</v>
      </c>
      <c r="B61" s="152">
        <v>853</v>
      </c>
      <c r="C61" s="152">
        <v>85395</v>
      </c>
      <c r="D61" s="157" t="s">
        <v>251</v>
      </c>
      <c r="E61" s="24">
        <v>510000</v>
      </c>
      <c r="F61" s="24">
        <v>90000</v>
      </c>
      <c r="G61" s="24"/>
      <c r="H61" s="155"/>
      <c r="I61" s="24">
        <v>420000</v>
      </c>
      <c r="J61" s="155" t="s">
        <v>188</v>
      </c>
    </row>
    <row r="62" spans="1:10" ht="51">
      <c r="A62" s="151" t="s">
        <v>252</v>
      </c>
      <c r="B62" s="152">
        <v>854</v>
      </c>
      <c r="C62" s="152">
        <v>85403</v>
      </c>
      <c r="D62" s="157" t="s">
        <v>253</v>
      </c>
      <c r="E62" s="24">
        <v>2393070</v>
      </c>
      <c r="F62" s="24"/>
      <c r="G62" s="24">
        <v>478614</v>
      </c>
      <c r="H62" s="155"/>
      <c r="I62" s="24">
        <v>1914456</v>
      </c>
      <c r="J62" s="155" t="s">
        <v>188</v>
      </c>
    </row>
    <row r="63" spans="1:10" ht="25.5">
      <c r="A63" s="151" t="s">
        <v>254</v>
      </c>
      <c r="B63" s="152">
        <v>921</v>
      </c>
      <c r="C63" s="152">
        <v>92120</v>
      </c>
      <c r="D63" s="157" t="s">
        <v>255</v>
      </c>
      <c r="E63" s="24">
        <v>2000000</v>
      </c>
      <c r="F63" s="24">
        <v>300000</v>
      </c>
      <c r="G63" s="24"/>
      <c r="H63" s="155"/>
      <c r="I63" s="24">
        <v>1700000</v>
      </c>
      <c r="J63" s="155" t="s">
        <v>188</v>
      </c>
    </row>
    <row r="64" spans="1:10" ht="28.5" customHeight="1">
      <c r="A64" s="151" t="s">
        <v>256</v>
      </c>
      <c r="B64" s="152">
        <v>921</v>
      </c>
      <c r="C64" s="152">
        <v>92195</v>
      </c>
      <c r="D64" s="157" t="s">
        <v>257</v>
      </c>
      <c r="E64" s="24">
        <v>400000</v>
      </c>
      <c r="F64" s="24">
        <v>400000</v>
      </c>
      <c r="G64" s="24"/>
      <c r="H64" s="155"/>
      <c r="I64" s="24"/>
      <c r="J64" s="155" t="s">
        <v>188</v>
      </c>
    </row>
    <row r="65" spans="1:10" ht="17.25" customHeight="1">
      <c r="A65" s="205" t="s">
        <v>1</v>
      </c>
      <c r="B65" s="205"/>
      <c r="C65" s="205"/>
      <c r="D65" s="205"/>
      <c r="E65" s="159">
        <f>SUM(E16:E64)</f>
        <v>35603359</v>
      </c>
      <c r="F65" s="159">
        <f>SUM(F16:F64)</f>
        <v>2213563</v>
      </c>
      <c r="G65" s="159">
        <f>SUM(G16:G64)</f>
        <v>9969026</v>
      </c>
      <c r="H65" s="159">
        <f>328325</f>
        <v>328325</v>
      </c>
      <c r="I65" s="159">
        <f>SUM(I16:I64)</f>
        <v>23092445</v>
      </c>
      <c r="J65" s="163"/>
    </row>
    <row r="66" spans="1:10" ht="12.75">
      <c r="A66" s="160"/>
      <c r="B66" s="160"/>
      <c r="C66" s="160"/>
      <c r="D66" s="160"/>
      <c r="E66" s="160"/>
      <c r="F66" s="160"/>
      <c r="G66" s="160"/>
      <c r="H66" s="160"/>
      <c r="I66" s="160"/>
      <c r="J66" s="160"/>
    </row>
    <row r="67" spans="1:10" ht="12.75">
      <c r="A67" s="160"/>
      <c r="B67" s="160"/>
      <c r="C67" s="160"/>
      <c r="D67" s="160"/>
      <c r="E67" s="160"/>
      <c r="F67" s="160"/>
      <c r="G67" s="160"/>
      <c r="H67" s="160"/>
      <c r="I67" s="160"/>
      <c r="J67" s="160"/>
    </row>
    <row r="68" spans="1:10" ht="12.75">
      <c r="A68" s="160"/>
      <c r="B68" s="160"/>
      <c r="C68" s="160"/>
      <c r="D68" s="160"/>
      <c r="E68" s="160"/>
      <c r="F68" s="160"/>
      <c r="G68" s="160"/>
      <c r="H68" s="160"/>
      <c r="I68" s="160"/>
      <c r="J68" s="160"/>
    </row>
    <row r="69" ht="12.75">
      <c r="A69" s="161"/>
    </row>
  </sheetData>
  <mergeCells count="32">
    <mergeCell ref="E19:E20"/>
    <mergeCell ref="F19:F20"/>
    <mergeCell ref="A19:A20"/>
    <mergeCell ref="B19:B20"/>
    <mergeCell ref="C19:C20"/>
    <mergeCell ref="D19:D20"/>
    <mergeCell ref="E12:E15"/>
    <mergeCell ref="F12:I12"/>
    <mergeCell ref="F13:F15"/>
    <mergeCell ref="G13:G15"/>
    <mergeCell ref="H13:H15"/>
    <mergeCell ref="I13:I15"/>
    <mergeCell ref="E44:E45"/>
    <mergeCell ref="F44:F45"/>
    <mergeCell ref="G44:G45"/>
    <mergeCell ref="A9:J9"/>
    <mergeCell ref="A11:A15"/>
    <mergeCell ref="B11:B15"/>
    <mergeCell ref="C11:C15"/>
    <mergeCell ref="D11:D15"/>
    <mergeCell ref="E11:I11"/>
    <mergeCell ref="J11:J15"/>
    <mergeCell ref="I44:I45"/>
    <mergeCell ref="J44:J45"/>
    <mergeCell ref="A65:D65"/>
    <mergeCell ref="G19:G20"/>
    <mergeCell ref="I19:I20"/>
    <mergeCell ref="J19:J20"/>
    <mergeCell ref="A44:A45"/>
    <mergeCell ref="B44:B45"/>
    <mergeCell ref="C44:C45"/>
    <mergeCell ref="D44:D45"/>
  </mergeCells>
  <printOptions horizontalCentered="1"/>
  <pageMargins left="0.42" right="0.36" top="0.5511811023622047" bottom="0.31496062992125984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Tarnowskie Góry</dc:creator>
  <cp:keywords/>
  <dc:description/>
  <cp:lastModifiedBy>Admin</cp:lastModifiedBy>
  <cp:lastPrinted>2008-02-26T10:20:38Z</cp:lastPrinted>
  <dcterms:created xsi:type="dcterms:W3CDTF">2008-01-28T06:12:32Z</dcterms:created>
  <dcterms:modified xsi:type="dcterms:W3CDTF">2008-02-26T10:23:09Z</dcterms:modified>
  <cp:category/>
  <cp:version/>
  <cp:contentType/>
  <cp:contentStatus/>
</cp:coreProperties>
</file>